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X17" i="1" l="1"/>
  <c r="AV17" i="1"/>
  <c r="AT17" i="1"/>
  <c r="AR17" i="1"/>
  <c r="AP17" i="1"/>
  <c r="AN17" i="1"/>
  <c r="AL17" i="1"/>
  <c r="AJ17" i="1"/>
  <c r="AG17" i="1"/>
  <c r="AE17" i="1"/>
  <c r="AC17" i="1"/>
  <c r="AA17" i="1"/>
  <c r="X17" i="1"/>
  <c r="V17" i="1"/>
  <c r="T17" i="1"/>
  <c r="R17" i="1"/>
  <c r="P17" i="1"/>
  <c r="N17" i="1"/>
  <c r="L17" i="1"/>
  <c r="J17" i="1"/>
  <c r="H17" i="1"/>
  <c r="F17" i="1"/>
  <c r="AX15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X13" i="1"/>
  <c r="AV13" i="1"/>
  <c r="AT13" i="1"/>
  <c r="AR13" i="1"/>
  <c r="AP13" i="1"/>
  <c r="AN13" i="1"/>
  <c r="AL13" i="1"/>
  <c r="AJ13" i="1"/>
  <c r="AG13" i="1"/>
  <c r="AE13" i="1"/>
  <c r="AC13" i="1"/>
  <c r="AA13" i="1"/>
  <c r="AH13" i="1" s="1"/>
  <c r="X13" i="1"/>
  <c r="V13" i="1"/>
  <c r="T13" i="1"/>
  <c r="R13" i="1"/>
  <c r="P13" i="1"/>
  <c r="N13" i="1"/>
  <c r="L13" i="1"/>
  <c r="J13" i="1"/>
  <c r="H13" i="1"/>
  <c r="F13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X9" i="1"/>
  <c r="AV9" i="1"/>
  <c r="AT9" i="1"/>
  <c r="AR9" i="1"/>
  <c r="AP9" i="1"/>
  <c r="AN9" i="1"/>
  <c r="AL9" i="1"/>
  <c r="AJ9" i="1"/>
  <c r="AG9" i="1"/>
  <c r="AE9" i="1"/>
  <c r="AC9" i="1"/>
  <c r="AA9" i="1"/>
  <c r="AH9" i="1" s="1"/>
  <c r="X9" i="1"/>
  <c r="V9" i="1"/>
  <c r="T9" i="1"/>
  <c r="R9" i="1"/>
  <c r="P9" i="1"/>
  <c r="N9" i="1"/>
  <c r="L9" i="1"/>
  <c r="J9" i="1"/>
  <c r="H9" i="1"/>
  <c r="F9" i="1"/>
  <c r="AY17" i="1" l="1"/>
  <c r="Y17" i="1"/>
  <c r="AH15" i="1"/>
  <c r="AH17" i="1"/>
  <c r="Y15" i="1"/>
  <c r="AY15" i="1"/>
  <c r="AY13" i="1"/>
  <c r="Y13" i="1"/>
  <c r="AY11" i="1"/>
  <c r="AH11" i="1"/>
  <c r="Y11" i="1"/>
  <c r="AY9" i="1"/>
  <c r="Y9" i="1"/>
  <c r="AZ17" i="1" l="1"/>
  <c r="AZ15" i="1"/>
  <c r="AZ9" i="1"/>
  <c r="AZ13" i="1"/>
  <c r="AZ11" i="1"/>
</calcChain>
</file>

<file path=xl/sharedStrings.xml><?xml version="1.0" encoding="utf-8"?>
<sst xmlns="http://schemas.openxmlformats.org/spreadsheetml/2006/main" count="136" uniqueCount="112">
  <si>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</si>
  <si>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</si>
  <si>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</si>
  <si>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</si>
  <si>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</si>
  <si>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</si>
  <si>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</si>
  <si>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</si>
  <si>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</si>
  <si>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</si>
  <si>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</si>
  <si>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</si>
  <si>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</si>
  <si>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</si>
  <si>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</si>
  <si>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</si>
  <si>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</si>
  <si>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</si>
  <si>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</si>
  <si>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</si>
  <si>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</si>
  <si>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</si>
  <si>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</si>
  <si>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</si>
  <si>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</si>
  <si>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</si>
  <si>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</si>
  <si>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</si>
  <si>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</si>
  <si>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</si>
  <si>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</si>
  <si>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</si>
  <si>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</si>
  <si>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</si>
  <si>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</si>
  <si>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</si>
  <si>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</si>
  <si>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</si>
  <si>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</si>
  <si>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</si>
  <si>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</si>
  <si>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</si>
  <si>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</si>
  <si>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</si>
  <si>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</si>
  <si>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</si>
  <si>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</si>
  <si>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</si>
  <si>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</si>
  <si>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</si>
  <si>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</si>
  <si>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</si>
  <si>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</si>
  <si>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</si>
  <si>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</si>
  <si>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</si>
  <si>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</si>
  <si>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</si>
  <si>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</si>
  <si>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</si>
  <si>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</si>
  <si>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</si>
  <si>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</si>
  <si>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</si>
  <si>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</si>
  <si>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</si>
  <si>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</si>
  <si>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</si>
  <si>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</si>
  <si>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</si>
  <si>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</si>
  <si>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</si>
  <si>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</si>
  <si>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</si>
  <si>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</si>
  <si>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</si>
  <si>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</si>
  <si>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</si>
  <si>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</si>
  <si>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</si>
  <si>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</si>
  <si>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</si>
  <si>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</si>
  <si>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</si>
  <si>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</si>
  <si>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</si>
  <si>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</si>
  <si>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</si>
  <si>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</si>
  <si>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</si>
  <si>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  IL DIRIGENTE SCOLASTICO</t>
  </si>
  <si>
    <t xml:space="preserve">  </t>
  </si>
  <si>
    <t>Prof.ssa Giuseppina Principe</t>
  </si>
  <si>
    <t>A012</t>
  </si>
  <si>
    <t>DE CARLO</t>
  </si>
  <si>
    <t>DIEGO</t>
  </si>
  <si>
    <r>
      <t xml:space="preserve">                </t>
    </r>
    <r>
      <rPr>
        <b/>
        <sz val="9"/>
        <color indexed="30"/>
        <rFont val="Arial"/>
        <family val="2"/>
      </rPr>
      <t xml:space="preserve">  I -  A  N  Z  I  A  N  I  T  A'    D I     S   E   R   V  I  Z  I  O</t>
    </r>
  </si>
  <si>
    <t>A026</t>
  </si>
  <si>
    <t>PAGANO</t>
  </si>
  <si>
    <t>MICHELE</t>
  </si>
  <si>
    <t>B020</t>
  </si>
  <si>
    <t>GIUSEPPE</t>
  </si>
  <si>
    <t>RUGGI</t>
  </si>
  <si>
    <t>B021</t>
  </si>
  <si>
    <t>GALLO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</si>
  <si>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ISTITUTO  IPSSEOA VIVIANI"</t>
    </r>
  </si>
  <si>
    <t xml:space="preserve">Castellammare di Stabia, </t>
  </si>
  <si>
    <t>AA24</t>
  </si>
  <si>
    <t>TODISCO</t>
  </si>
  <si>
    <t>PALMA</t>
  </si>
  <si>
    <t>GIUSEPPE  A.</t>
  </si>
  <si>
    <t>NARH090505 SERALE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</si>
</sst>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9"/>
      <color indexed="3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5" fillId="0" borderId="26" xfId="0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Protection="1">
      <protection locked="0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15" fillId="6" borderId="26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0" borderId="26" xfId="0" applyNumberFormat="1" applyFont="1" applyFill="1" applyBorder="1" applyAlignment="1" applyProtection="1">
      <alignment horizontal="center"/>
      <protection hidden="1"/>
    </xf>
    <xf numFmtId="49" fontId="23" fillId="0" borderId="32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 textRotation="90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33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hidden="1"/>
    </xf>
    <xf numFmtId="49" fontId="22" fillId="0" borderId="26" xfId="0" applyNumberFormat="1" applyFont="1" applyFill="1" applyBorder="1" applyAlignment="1" applyProtection="1">
      <alignment horizontal="center"/>
      <protection locked="0"/>
    </xf>
    <xf numFmtId="49" fontId="22" fillId="0" borderId="26" xfId="0" applyNumberFormat="1" applyFont="1" applyFill="1" applyBorder="1" applyAlignment="1" applyProtection="1">
      <alignment horizontal="center"/>
      <protection hidden="1"/>
    </xf>
    <xf numFmtId="49" fontId="15" fillId="3" borderId="34" xfId="0" applyNumberFormat="1" applyFont="1" applyFill="1" applyBorder="1" applyAlignment="1" applyProtection="1">
      <alignment horizontal="center"/>
      <protection locked="0"/>
    </xf>
    <xf numFmtId="49" fontId="15" fillId="4" borderId="34" xfId="0" applyNumberFormat="1" applyFont="1" applyFill="1" applyBorder="1" applyAlignment="1" applyProtection="1">
      <alignment horizontal="center"/>
      <protection locked="0"/>
    </xf>
    <xf numFmtId="49" fontId="15" fillId="5" borderId="34" xfId="0" applyNumberFormat="1" applyFont="1" applyFill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hidden="1"/>
    </xf>
    <xf numFmtId="49" fontId="15" fillId="0" borderId="27" xfId="0" applyNumberFormat="1" applyFont="1" applyFill="1" applyBorder="1" applyAlignment="1" applyProtection="1">
      <alignment horizontal="center"/>
      <protection locked="0"/>
    </xf>
    <xf numFmtId="49" fontId="15" fillId="6" borderId="27" xfId="0" applyNumberFormat="1" applyFont="1" applyFill="1" applyBorder="1" applyProtection="1">
      <protection locked="0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3" borderId="27" xfId="0" applyNumberFormat="1" applyFont="1" applyFill="1" applyBorder="1" applyAlignment="1" applyProtection="1">
      <alignment horizontal="center"/>
      <protection locked="0"/>
    </xf>
    <xf numFmtId="49" fontId="15" fillId="4" borderId="27" xfId="0" applyNumberFormat="1" applyFont="1" applyFill="1" applyBorder="1" applyAlignment="1" applyProtection="1">
      <alignment horizontal="center"/>
      <protection locked="0"/>
    </xf>
    <xf numFmtId="49" fontId="15" fillId="5" borderId="27" xfId="0" applyNumberFormat="1" applyFont="1" applyFill="1" applyBorder="1" applyAlignment="1" applyProtection="1">
      <alignment horizontal="center"/>
      <protection locked="0"/>
    </xf>
    <xf numFmtId="49" fontId="23" fillId="0" borderId="27" xfId="0" applyNumberFormat="1" applyFont="1" applyFill="1" applyBorder="1" applyAlignment="1" applyProtection="1">
      <protection locked="0"/>
    </xf>
    <xf numFmtId="0" fontId="15" fillId="0" borderId="27" xfId="0" applyFont="1" applyBorder="1" applyProtection="1"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5" fillId="6" borderId="27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hidden="1"/>
    </xf>
    <xf numFmtId="0" fontId="15" fillId="3" borderId="27" xfId="0" applyFont="1" applyFill="1" applyBorder="1" applyAlignment="1" applyProtection="1">
      <alignment horizontal="center"/>
      <protection locked="0"/>
    </xf>
    <xf numFmtId="0" fontId="15" fillId="5" borderId="27" xfId="0" applyFont="1" applyFill="1" applyBorder="1" applyAlignment="1" applyProtection="1">
      <alignment horizontal="center"/>
      <protection locked="0"/>
    </xf>
    <xf numFmtId="0" fontId="24" fillId="0" borderId="27" xfId="0" applyFont="1" applyFill="1" applyBorder="1" applyAlignment="1" applyProtection="1">
      <alignment horizontal="center"/>
      <protection hidden="1"/>
    </xf>
    <xf numFmtId="0" fontId="26" fillId="0" borderId="27" xfId="0" applyFont="1" applyFill="1" applyBorder="1" applyAlignment="1" applyProtection="1">
      <alignment horizontal="center"/>
      <protection locked="0"/>
    </xf>
    <xf numFmtId="0" fontId="15" fillId="4" borderId="27" xfId="0" applyFont="1" applyFill="1" applyBorder="1" applyAlignment="1" applyProtection="1">
      <alignment horizontal="center"/>
      <protection locked="0"/>
    </xf>
    <xf numFmtId="0" fontId="25" fillId="0" borderId="27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/>
      <protection locked="0"/>
    </xf>
    <xf numFmtId="0" fontId="12" fillId="0" borderId="27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0" fontId="29" fillId="0" borderId="27" xfId="0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5"/>
  <sheetViews>
    <sheetView tabSelected="1" workbookViewId="0">
      <selection activeCell="V20" sqref="V20"/>
    </sheetView>
  </sheetViews>
  <sheetFormatPr defaultRowHeight="14.4" x14ac:dyDescent="0.3"/>
  <cols>
    <col min="1" max="1" width="3.5546875" style="97" customWidth="1"/>
    <col min="2" max="2" width="13.33203125" customWidth="1"/>
    <col min="3" max="3" width="13.88671875" customWidth="1"/>
    <col min="4" max="4" width="4.5546875" customWidth="1"/>
    <col min="5" max="24" width="3.33203125" customWidth="1"/>
    <col min="25" max="25" width="5.88671875" customWidth="1"/>
    <col min="26" max="51" width="3.33203125" customWidth="1"/>
  </cols>
  <sheetData>
    <row r="1" spans="1:55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399999999999999" thickBot="1" x14ac:dyDescent="0.35">
      <c r="B2" s="4" t="s">
        <v>111</v>
      </c>
      <c r="C2" s="5"/>
      <c r="D2" s="6"/>
      <c r="E2" s="7"/>
      <c r="F2" s="8" t="s">
        <v>105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399999999999999" thickBot="1" x14ac:dyDescent="0.35">
      <c r="A3" s="98"/>
      <c r="B3" s="4"/>
      <c r="C3" s="5"/>
      <c r="D3" s="6"/>
      <c r="E3" s="12"/>
      <c r="F3" s="13" t="s">
        <v>96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7"/>
      <c r="Y3" s="18"/>
      <c r="Z3" s="19"/>
      <c r="AA3" s="20" t="s">
        <v>0</v>
      </c>
      <c r="AB3" s="21"/>
      <c r="AC3" s="22"/>
      <c r="AD3" s="22"/>
      <c r="AE3" s="22"/>
      <c r="AF3" s="22"/>
      <c r="AG3" s="22"/>
      <c r="AH3" s="86"/>
      <c r="AI3" s="22"/>
      <c r="AJ3" s="23" t="s">
        <v>1</v>
      </c>
      <c r="AK3" s="24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5"/>
      <c r="AY3" s="26"/>
      <c r="AZ3" s="10"/>
      <c r="BA3" s="10"/>
    </row>
    <row r="4" spans="1:55" x14ac:dyDescent="0.3">
      <c r="A4" s="99"/>
      <c r="B4" s="28"/>
      <c r="C4" s="28"/>
      <c r="D4" s="10"/>
      <c r="E4" s="29"/>
      <c r="F4" s="30" t="s">
        <v>2</v>
      </c>
      <c r="G4" s="31" t="s">
        <v>3</v>
      </c>
      <c r="H4" s="32"/>
      <c r="I4" s="33"/>
      <c r="J4" s="17" t="s">
        <v>4</v>
      </c>
      <c r="K4" s="34" t="s">
        <v>5</v>
      </c>
      <c r="L4" s="35"/>
      <c r="M4" s="36"/>
      <c r="N4" s="17" t="s">
        <v>6</v>
      </c>
      <c r="O4" s="37" t="s">
        <v>7</v>
      </c>
      <c r="P4" s="17"/>
      <c r="Q4" s="38"/>
      <c r="R4" s="34" t="s">
        <v>8</v>
      </c>
      <c r="S4" s="34"/>
      <c r="T4" s="35"/>
      <c r="U4" s="38" t="s">
        <v>9</v>
      </c>
      <c r="V4" s="39"/>
      <c r="W4" s="38" t="s">
        <v>10</v>
      </c>
      <c r="X4" s="39"/>
      <c r="Y4" s="40"/>
      <c r="Z4" s="41"/>
      <c r="AA4" s="42" t="s">
        <v>11</v>
      </c>
      <c r="AB4" s="43"/>
      <c r="AC4" s="42" t="s">
        <v>4</v>
      </c>
      <c r="AD4" s="43"/>
      <c r="AE4" s="42" t="s">
        <v>12</v>
      </c>
      <c r="AF4" s="43"/>
      <c r="AG4" s="44" t="s">
        <v>13</v>
      </c>
      <c r="AH4" s="43"/>
      <c r="AI4" s="44"/>
      <c r="AJ4" s="45" t="s">
        <v>11</v>
      </c>
      <c r="AK4" s="43"/>
      <c r="AL4" s="45" t="s">
        <v>4</v>
      </c>
      <c r="AM4" s="43"/>
      <c r="AN4" s="45" t="s">
        <v>14</v>
      </c>
      <c r="AO4" s="43"/>
      <c r="AP4" s="45" t="s">
        <v>15</v>
      </c>
      <c r="AQ4" s="43"/>
      <c r="AR4" s="46" t="s">
        <v>16</v>
      </c>
      <c r="AS4" s="47"/>
      <c r="AT4" s="46" t="s">
        <v>17</v>
      </c>
      <c r="AU4" s="47"/>
      <c r="AV4" s="46" t="s">
        <v>18</v>
      </c>
      <c r="AW4" s="47"/>
      <c r="AX4" s="48" t="s">
        <v>19</v>
      </c>
      <c r="AY4" s="49"/>
      <c r="AZ4" s="27"/>
      <c r="BA4" s="27"/>
    </row>
    <row r="5" spans="1:55" ht="15" thickBot="1" x14ac:dyDescent="0.35">
      <c r="A5" s="100"/>
      <c r="C5" s="28"/>
      <c r="D5" s="50"/>
      <c r="E5" s="134" t="s">
        <v>20</v>
      </c>
      <c r="F5" s="134"/>
      <c r="G5" s="51" t="s">
        <v>21</v>
      </c>
      <c r="H5" s="52"/>
      <c r="I5" s="135" t="s">
        <v>22</v>
      </c>
      <c r="J5" s="135"/>
      <c r="K5" s="136" t="s">
        <v>23</v>
      </c>
      <c r="L5" s="136"/>
      <c r="M5" s="53" t="s">
        <v>24</v>
      </c>
      <c r="N5" s="54"/>
      <c r="O5" s="137" t="s">
        <v>25</v>
      </c>
      <c r="P5" s="137"/>
      <c r="Q5" s="135" t="s">
        <v>26</v>
      </c>
      <c r="R5" s="135"/>
      <c r="S5" s="135"/>
      <c r="T5" s="135"/>
      <c r="U5" s="137" t="s">
        <v>27</v>
      </c>
      <c r="V5" s="137"/>
      <c r="W5" s="133" t="s">
        <v>28</v>
      </c>
      <c r="X5" s="133"/>
      <c r="Y5" s="55"/>
      <c r="Z5" s="56"/>
      <c r="AA5" s="57"/>
      <c r="AB5" s="58"/>
      <c r="AC5" s="57"/>
      <c r="AD5" s="58"/>
      <c r="AE5" s="57"/>
      <c r="AF5" s="58"/>
      <c r="AG5" s="59"/>
      <c r="AH5" s="58"/>
      <c r="AI5" s="59"/>
      <c r="AJ5" s="57"/>
      <c r="AK5" s="58"/>
      <c r="AL5" s="57"/>
      <c r="AM5" s="58" t="s">
        <v>29</v>
      </c>
      <c r="AN5" s="58"/>
      <c r="AO5" s="58"/>
      <c r="AP5" s="58"/>
      <c r="AQ5" s="58"/>
      <c r="AR5" s="58"/>
      <c r="AS5" s="58"/>
      <c r="AT5" s="59"/>
      <c r="AU5" s="59"/>
      <c r="AV5" s="59"/>
      <c r="AW5" s="58"/>
      <c r="AX5" s="60"/>
      <c r="AY5" s="61"/>
      <c r="AZ5" s="10"/>
      <c r="BA5" s="10"/>
    </row>
    <row r="6" spans="1:55" ht="145.5" customHeight="1" x14ac:dyDescent="0.3">
      <c r="A6" s="101" t="s">
        <v>30</v>
      </c>
      <c r="B6" s="62" t="s">
        <v>31</v>
      </c>
      <c r="C6" s="62" t="s">
        <v>32</v>
      </c>
      <c r="D6" s="63" t="s">
        <v>33</v>
      </c>
      <c r="E6" s="64" t="s">
        <v>34</v>
      </c>
      <c r="F6" s="65" t="s">
        <v>35</v>
      </c>
      <c r="G6" s="64" t="s">
        <v>34</v>
      </c>
      <c r="H6" s="66" t="s">
        <v>36</v>
      </c>
      <c r="I6" s="67" t="s">
        <v>37</v>
      </c>
      <c r="J6" s="68" t="s">
        <v>38</v>
      </c>
      <c r="K6" s="64" t="s">
        <v>34</v>
      </c>
      <c r="L6" s="66" t="s">
        <v>39</v>
      </c>
      <c r="M6" s="67" t="s">
        <v>40</v>
      </c>
      <c r="N6" s="69" t="s">
        <v>41</v>
      </c>
      <c r="O6" s="67" t="s">
        <v>42</v>
      </c>
      <c r="P6" s="69" t="s">
        <v>43</v>
      </c>
      <c r="Q6" s="64" t="s">
        <v>44</v>
      </c>
      <c r="R6" s="66" t="s">
        <v>45</v>
      </c>
      <c r="S6" s="64" t="s">
        <v>44</v>
      </c>
      <c r="T6" s="66" t="s">
        <v>46</v>
      </c>
      <c r="U6" s="64" t="s">
        <v>44</v>
      </c>
      <c r="V6" s="66" t="s">
        <v>47</v>
      </c>
      <c r="W6" s="67" t="s">
        <v>48</v>
      </c>
      <c r="X6" s="70" t="s">
        <v>49</v>
      </c>
      <c r="Y6" s="71" t="s">
        <v>50</v>
      </c>
      <c r="Z6" s="72" t="s">
        <v>48</v>
      </c>
      <c r="AA6" s="73" t="s">
        <v>51</v>
      </c>
      <c r="AB6" s="64" t="s">
        <v>52</v>
      </c>
      <c r="AC6" s="66" t="s">
        <v>53</v>
      </c>
      <c r="AD6" s="64" t="s">
        <v>54</v>
      </c>
      <c r="AE6" s="66" t="s">
        <v>55</v>
      </c>
      <c r="AF6" s="74" t="s">
        <v>48</v>
      </c>
      <c r="AG6" s="75" t="s">
        <v>56</v>
      </c>
      <c r="AH6" s="76" t="s">
        <v>57</v>
      </c>
      <c r="AI6" s="74" t="s">
        <v>58</v>
      </c>
      <c r="AJ6" s="66" t="s">
        <v>59</v>
      </c>
      <c r="AK6" s="74" t="s">
        <v>48</v>
      </c>
      <c r="AL6" s="66" t="s">
        <v>60</v>
      </c>
      <c r="AM6" s="67" t="s">
        <v>61</v>
      </c>
      <c r="AN6" s="66" t="s">
        <v>62</v>
      </c>
      <c r="AO6" s="67" t="s">
        <v>63</v>
      </c>
      <c r="AP6" s="66" t="s">
        <v>64</v>
      </c>
      <c r="AQ6" s="67" t="s">
        <v>65</v>
      </c>
      <c r="AR6" s="66" t="s">
        <v>66</v>
      </c>
      <c r="AS6" s="67" t="s">
        <v>67</v>
      </c>
      <c r="AT6" s="66" t="s">
        <v>68</v>
      </c>
      <c r="AU6" s="74" t="s">
        <v>48</v>
      </c>
      <c r="AV6" s="66" t="s">
        <v>69</v>
      </c>
      <c r="AW6" s="74" t="s">
        <v>70</v>
      </c>
      <c r="AX6" s="77" t="s">
        <v>71</v>
      </c>
      <c r="AY6" s="78" t="s">
        <v>72</v>
      </c>
      <c r="AZ6" s="79" t="s">
        <v>73</v>
      </c>
      <c r="BA6" s="80" t="s">
        <v>74</v>
      </c>
      <c r="BC6" s="81"/>
    </row>
    <row r="7" spans="1:55" ht="17.399999999999999" x14ac:dyDescent="0.3">
      <c r="A7" s="104"/>
      <c r="B7" s="87"/>
      <c r="C7" s="87"/>
      <c r="D7" s="88"/>
      <c r="E7" s="89"/>
      <c r="F7" s="105" t="s">
        <v>75</v>
      </c>
      <c r="G7" s="90"/>
      <c r="H7" s="106" t="s">
        <v>75</v>
      </c>
      <c r="I7" s="91"/>
      <c r="J7" s="107" t="s">
        <v>76</v>
      </c>
      <c r="K7" s="91"/>
      <c r="L7" s="95" t="s">
        <v>77</v>
      </c>
      <c r="M7" s="91"/>
      <c r="N7" s="108" t="s">
        <v>76</v>
      </c>
      <c r="O7" s="91"/>
      <c r="P7" s="95" t="s">
        <v>77</v>
      </c>
      <c r="Q7" s="91"/>
      <c r="R7" s="95" t="s">
        <v>78</v>
      </c>
      <c r="S7" s="91"/>
      <c r="T7" s="95" t="s">
        <v>77</v>
      </c>
      <c r="U7" s="91"/>
      <c r="V7" s="95" t="s">
        <v>79</v>
      </c>
      <c r="W7" s="91"/>
      <c r="X7" s="94" t="s">
        <v>80</v>
      </c>
      <c r="Y7" s="109"/>
      <c r="Z7" s="92"/>
      <c r="AA7" s="106" t="s">
        <v>81</v>
      </c>
      <c r="AB7" s="90"/>
      <c r="AC7" s="95" t="s">
        <v>82</v>
      </c>
      <c r="AD7" s="91"/>
      <c r="AE7" s="95" t="s">
        <v>77</v>
      </c>
      <c r="AF7" s="93"/>
      <c r="AG7" s="94" t="s">
        <v>81</v>
      </c>
      <c r="AH7" s="110"/>
      <c r="AI7" s="92"/>
      <c r="AJ7" s="106" t="s">
        <v>83</v>
      </c>
      <c r="AK7" s="90"/>
      <c r="AL7" s="95" t="s">
        <v>84</v>
      </c>
      <c r="AM7" s="91"/>
      <c r="AN7" s="95" t="s">
        <v>85</v>
      </c>
      <c r="AO7" s="91"/>
      <c r="AP7" s="95" t="s">
        <v>77</v>
      </c>
      <c r="AQ7" s="91"/>
      <c r="AR7" s="95" t="s">
        <v>86</v>
      </c>
      <c r="AS7" s="91"/>
      <c r="AT7" s="95" t="s">
        <v>85</v>
      </c>
      <c r="AU7" s="91"/>
      <c r="AV7" s="95" t="s">
        <v>87</v>
      </c>
      <c r="AW7" s="93"/>
      <c r="AX7" s="94" t="s">
        <v>88</v>
      </c>
      <c r="AY7" s="111"/>
      <c r="AZ7" s="112"/>
      <c r="BA7" s="96"/>
    </row>
    <row r="8" spans="1:55" ht="17.399999999999999" x14ac:dyDescent="0.3">
      <c r="A8" s="102"/>
      <c r="B8" s="138" t="s">
        <v>93</v>
      </c>
      <c r="C8" s="138"/>
      <c r="D8" s="113"/>
      <c r="E8" s="114"/>
      <c r="F8" s="113"/>
      <c r="G8" s="115"/>
      <c r="H8" s="116"/>
      <c r="I8" s="115"/>
      <c r="J8" s="117"/>
      <c r="K8" s="115"/>
      <c r="L8" s="116"/>
      <c r="M8" s="115"/>
      <c r="N8" s="118"/>
      <c r="O8" s="115"/>
      <c r="P8" s="116"/>
      <c r="Q8" s="115"/>
      <c r="R8" s="116"/>
      <c r="S8" s="115"/>
      <c r="T8" s="116"/>
      <c r="U8" s="115"/>
      <c r="V8" s="116"/>
      <c r="W8" s="115"/>
      <c r="X8" s="116"/>
      <c r="Y8" s="119"/>
      <c r="Z8" s="115"/>
      <c r="AA8" s="116"/>
      <c r="AB8" s="115"/>
      <c r="AC8" s="116"/>
      <c r="AD8" s="115"/>
      <c r="AE8" s="116"/>
      <c r="AF8" s="115"/>
      <c r="AG8" s="116"/>
      <c r="AH8" s="120"/>
      <c r="AI8" s="115"/>
      <c r="AJ8" s="116"/>
      <c r="AK8" s="115"/>
      <c r="AL8" s="116"/>
      <c r="AM8" s="115"/>
      <c r="AN8" s="116"/>
      <c r="AO8" s="115"/>
      <c r="AP8" s="116"/>
      <c r="AQ8" s="115"/>
      <c r="AR8" s="116"/>
      <c r="AS8" s="115"/>
      <c r="AT8" s="116"/>
      <c r="AU8" s="115"/>
      <c r="AV8" s="116"/>
      <c r="AW8" s="115"/>
      <c r="AX8" s="116"/>
      <c r="AY8" s="121"/>
      <c r="AZ8" s="116"/>
      <c r="BA8" s="122"/>
    </row>
    <row r="9" spans="1:55" x14ac:dyDescent="0.3">
      <c r="A9" s="102">
        <v>1</v>
      </c>
      <c r="B9" s="123" t="s">
        <v>94</v>
      </c>
      <c r="C9" s="123" t="s">
        <v>95</v>
      </c>
      <c r="D9" s="124"/>
      <c r="E9" s="125">
        <v>1</v>
      </c>
      <c r="F9" s="126">
        <f t="shared" ref="F9" si="0">E9*6</f>
        <v>6</v>
      </c>
      <c r="G9" s="125"/>
      <c r="H9" s="126">
        <f t="shared" ref="H9" si="1">G9*6</f>
        <v>0</v>
      </c>
      <c r="I9" s="125"/>
      <c r="J9" s="102">
        <f t="shared" ref="J9" si="2">IF(I9&lt;=4,I9*3,12+(I9-4)*3*2/3)</f>
        <v>0</v>
      </c>
      <c r="K9" s="125"/>
      <c r="L9" s="126">
        <f t="shared" ref="L9" si="3">K9*3</f>
        <v>0</v>
      </c>
      <c r="M9" s="125">
        <v>2</v>
      </c>
      <c r="N9" s="126">
        <f t="shared" ref="N9" si="4">IF(M9&lt;=4,M9*3,12+(M9-4)*3*2/3)</f>
        <v>6</v>
      </c>
      <c r="O9" s="125"/>
      <c r="P9" s="126">
        <f t="shared" ref="P9" si="5">O9*3</f>
        <v>0</v>
      </c>
      <c r="Q9" s="125">
        <v>1</v>
      </c>
      <c r="R9" s="126">
        <f t="shared" ref="R9" si="6">IF(Q9&gt;10,20,Q9*2)</f>
        <v>2</v>
      </c>
      <c r="S9" s="125">
        <v>0</v>
      </c>
      <c r="T9" s="126">
        <f t="shared" ref="T9" si="7">S9*3</f>
        <v>0</v>
      </c>
      <c r="U9" s="125"/>
      <c r="V9" s="126">
        <f t="shared" ref="V9" si="8">U9</f>
        <v>0</v>
      </c>
      <c r="W9" s="125">
        <v>0</v>
      </c>
      <c r="X9" s="126">
        <f t="shared" ref="X9" si="9">IF(W9="si",10,0)</f>
        <v>0</v>
      </c>
      <c r="Y9" s="127">
        <f t="shared" ref="Y9" si="10">F9+H9+J9+L9+N9+P9+R9+T9+V9+X9</f>
        <v>14</v>
      </c>
      <c r="Z9" s="125" t="s">
        <v>89</v>
      </c>
      <c r="AA9" s="126">
        <f t="shared" ref="AA9" si="11">IF(Z9="si",6,0)</f>
        <v>6</v>
      </c>
      <c r="AB9" s="125"/>
      <c r="AC9" s="126">
        <f t="shared" ref="AC9" si="12">AB9*4</f>
        <v>0</v>
      </c>
      <c r="AD9" s="125"/>
      <c r="AE9" s="126">
        <f t="shared" ref="AE9" si="13">AD9*3</f>
        <v>0</v>
      </c>
      <c r="AF9" s="125"/>
      <c r="AG9" s="126">
        <f t="shared" ref="AG9" si="14">IF(AF9="si",6,0)</f>
        <v>0</v>
      </c>
      <c r="AH9" s="127">
        <f t="shared" ref="AH9" si="15">AA9+AC9+AE9+AG9</f>
        <v>6</v>
      </c>
      <c r="AI9" s="125"/>
      <c r="AJ9" s="126">
        <f t="shared" ref="AJ9" si="16">AI9*3</f>
        <v>0</v>
      </c>
      <c r="AK9" s="125" t="s">
        <v>89</v>
      </c>
      <c r="AL9" s="126">
        <f t="shared" ref="AL9" si="17">IF(AK9="si",12,0)</f>
        <v>12</v>
      </c>
      <c r="AM9" s="125"/>
      <c r="AN9" s="126">
        <f t="shared" ref="AN9" si="18">AM9*5</f>
        <v>0</v>
      </c>
      <c r="AO9" s="125"/>
      <c r="AP9" s="126">
        <f t="shared" ref="AP9" si="19">AO9*3</f>
        <v>0</v>
      </c>
      <c r="AQ9" s="125">
        <v>2</v>
      </c>
      <c r="AR9" s="126">
        <f t="shared" ref="AR9" si="20">AQ9</f>
        <v>2</v>
      </c>
      <c r="AS9" s="125"/>
      <c r="AT9" s="126">
        <f t="shared" ref="AT9" si="21">AS9*5</f>
        <v>0</v>
      </c>
      <c r="AU9" s="125"/>
      <c r="AV9" s="126">
        <f t="shared" ref="AV9" si="22">IF(AU9="si",5,0)</f>
        <v>0</v>
      </c>
      <c r="AW9" s="125"/>
      <c r="AX9" s="126">
        <f t="shared" ref="AX9" si="23">AW9*1</f>
        <v>0</v>
      </c>
      <c r="AY9" s="128">
        <f t="shared" ref="AY9" si="24">AJ9+AL9+AX9+IF(AN9+AP9+AR9+AT9+AV9&gt;10,10,AN9+AP9+AR9+AT9+AV9)</f>
        <v>14</v>
      </c>
      <c r="AZ9" s="129">
        <f t="shared" ref="AZ9" si="25">Y9+AH9+AY9</f>
        <v>34</v>
      </c>
      <c r="BA9" s="130"/>
      <c r="BB9" s="1"/>
      <c r="BC9" s="1"/>
    </row>
    <row r="10" spans="1:55" x14ac:dyDescent="0.3">
      <c r="A10" s="102"/>
      <c r="B10" s="139" t="s">
        <v>103</v>
      </c>
      <c r="C10" s="123"/>
      <c r="D10" s="124"/>
      <c r="E10" s="125"/>
      <c r="F10" s="126"/>
      <c r="G10" s="125"/>
      <c r="H10" s="126"/>
      <c r="I10" s="125"/>
      <c r="J10" s="102"/>
      <c r="K10" s="125"/>
      <c r="L10" s="126"/>
      <c r="M10" s="125"/>
      <c r="N10" s="126"/>
      <c r="O10" s="125"/>
      <c r="P10" s="126"/>
      <c r="Q10" s="125"/>
      <c r="R10" s="126"/>
      <c r="S10" s="125"/>
      <c r="T10" s="126"/>
      <c r="U10" s="125"/>
      <c r="V10" s="126"/>
      <c r="W10" s="125"/>
      <c r="X10" s="126"/>
      <c r="Y10" s="127"/>
      <c r="Z10" s="125"/>
      <c r="AA10" s="126"/>
      <c r="AB10" s="125"/>
      <c r="AC10" s="126"/>
      <c r="AD10" s="125"/>
      <c r="AE10" s="126"/>
      <c r="AF10" s="125"/>
      <c r="AG10" s="126"/>
      <c r="AH10" s="131"/>
      <c r="AI10" s="125"/>
      <c r="AJ10" s="126"/>
      <c r="AK10" s="125"/>
      <c r="AL10" s="126"/>
      <c r="AM10" s="125"/>
      <c r="AN10" s="126"/>
      <c r="AO10" s="125"/>
      <c r="AP10" s="126"/>
      <c r="AQ10" s="125"/>
      <c r="AR10" s="126"/>
      <c r="AS10" s="125"/>
      <c r="AT10" s="126"/>
      <c r="AU10" s="125"/>
      <c r="AV10" s="126"/>
      <c r="AW10" s="125"/>
      <c r="AX10" s="126"/>
      <c r="AY10" s="128"/>
      <c r="AZ10" s="129"/>
      <c r="BA10" s="130"/>
      <c r="BB10" s="1"/>
      <c r="BC10" s="1"/>
    </row>
    <row r="11" spans="1:55" x14ac:dyDescent="0.3">
      <c r="A11" s="102">
        <v>2</v>
      </c>
      <c r="B11" s="123" t="s">
        <v>104</v>
      </c>
      <c r="C11" s="123" t="s">
        <v>101</v>
      </c>
      <c r="D11" s="124"/>
      <c r="E11" s="125">
        <v>0</v>
      </c>
      <c r="F11" s="126">
        <f t="shared" ref="F11" si="26">E11*6</f>
        <v>0</v>
      </c>
      <c r="G11" s="125"/>
      <c r="H11" s="126">
        <f t="shared" ref="H11" si="27">G11*6</f>
        <v>0</v>
      </c>
      <c r="I11" s="125"/>
      <c r="J11" s="102">
        <f t="shared" ref="J11" si="28">IF(I11&lt;=4,I11*3,12+(I11-4)*3*2/3)</f>
        <v>0</v>
      </c>
      <c r="K11" s="125"/>
      <c r="L11" s="126">
        <f t="shared" ref="L11" si="29">K11*3</f>
        <v>0</v>
      </c>
      <c r="M11" s="125"/>
      <c r="N11" s="126">
        <f t="shared" ref="N11" si="30">IF(M11&lt;=4,M11*3,12+(M11-4)*3*2/3)</f>
        <v>0</v>
      </c>
      <c r="O11" s="125"/>
      <c r="P11" s="126">
        <f t="shared" ref="P11" si="31">O11*3</f>
        <v>0</v>
      </c>
      <c r="Q11" s="125">
        <v>0</v>
      </c>
      <c r="R11" s="126">
        <f t="shared" ref="R11" si="32">IF(Q11&gt;10,20,Q11*2)</f>
        <v>0</v>
      </c>
      <c r="S11" s="125">
        <v>0</v>
      </c>
      <c r="T11" s="126">
        <f t="shared" ref="T11" si="33">S11*3</f>
        <v>0</v>
      </c>
      <c r="U11" s="125"/>
      <c r="V11" s="126">
        <f t="shared" ref="V11" si="34">U11</f>
        <v>0</v>
      </c>
      <c r="W11" s="125">
        <v>0</v>
      </c>
      <c r="X11" s="126">
        <f t="shared" ref="X11" si="35">IF(W11="si",10,0)</f>
        <v>0</v>
      </c>
      <c r="Y11" s="127">
        <f t="shared" ref="Y11" si="36">F11+H11+J11+L11+N11+P11+R11+T11+V11+X11</f>
        <v>0</v>
      </c>
      <c r="Z11" s="125"/>
      <c r="AA11" s="126">
        <f t="shared" ref="AA11" si="37">IF(Z11="si",6,0)</f>
        <v>0</v>
      </c>
      <c r="AB11" s="125"/>
      <c r="AC11" s="126">
        <f t="shared" ref="AC11" si="38">AB11*4</f>
        <v>0</v>
      </c>
      <c r="AD11" s="125"/>
      <c r="AE11" s="126">
        <f t="shared" ref="AE11" si="39">AD11*3</f>
        <v>0</v>
      </c>
      <c r="AF11" s="125"/>
      <c r="AG11" s="126">
        <f t="shared" ref="AG11" si="40">IF(AF11="si",6,0)</f>
        <v>0</v>
      </c>
      <c r="AH11" s="127">
        <f t="shared" ref="AH11" si="41">AA11+AC11+AE11+AG11</f>
        <v>0</v>
      </c>
      <c r="AI11" s="125"/>
      <c r="AJ11" s="126">
        <f t="shared" ref="AJ11" si="42">AI11*3</f>
        <v>0</v>
      </c>
      <c r="AK11" s="125" t="s">
        <v>89</v>
      </c>
      <c r="AL11" s="126">
        <f t="shared" ref="AL11" si="43">IF(AK11="si",12,0)</f>
        <v>12</v>
      </c>
      <c r="AM11" s="125">
        <v>1</v>
      </c>
      <c r="AN11" s="126">
        <f t="shared" ref="AN11" si="44">AM11*5</f>
        <v>5</v>
      </c>
      <c r="AO11" s="125"/>
      <c r="AP11" s="126">
        <f t="shared" ref="AP11" si="45">AO11*3</f>
        <v>0</v>
      </c>
      <c r="AQ11" s="125"/>
      <c r="AR11" s="126">
        <f t="shared" ref="AR11" si="46">AQ11</f>
        <v>0</v>
      </c>
      <c r="AS11" s="125"/>
      <c r="AT11" s="126">
        <f t="shared" ref="AT11" si="47">AS11*5</f>
        <v>0</v>
      </c>
      <c r="AU11" s="125"/>
      <c r="AV11" s="126">
        <f t="shared" ref="AV11" si="48">IF(AU11="si",5,0)</f>
        <v>0</v>
      </c>
      <c r="AW11" s="125"/>
      <c r="AX11" s="126">
        <f t="shared" ref="AX11" si="49">AW11*1</f>
        <v>0</v>
      </c>
      <c r="AY11" s="128">
        <f t="shared" ref="AY11" si="50">AJ11+AL11+AX11+IF(AN11+AP11+AR11+AT11+AV11&gt;10,10,AN11+AP11+AR11+AT11+AV11)</f>
        <v>17</v>
      </c>
      <c r="AZ11" s="129">
        <f t="shared" ref="AZ11" si="51">Y11+AH11+AY11</f>
        <v>17</v>
      </c>
      <c r="BA11" s="130"/>
      <c r="BB11" s="1"/>
      <c r="BC11" s="1"/>
    </row>
    <row r="12" spans="1:55" x14ac:dyDescent="0.3">
      <c r="A12" s="102"/>
      <c r="B12" s="141" t="s">
        <v>97</v>
      </c>
      <c r="C12" s="123"/>
      <c r="D12" s="124"/>
      <c r="E12" s="125"/>
      <c r="F12" s="126"/>
      <c r="G12" s="125"/>
      <c r="H12" s="126"/>
      <c r="I12" s="125"/>
      <c r="J12" s="102"/>
      <c r="K12" s="125"/>
      <c r="L12" s="126"/>
      <c r="M12" s="125"/>
      <c r="N12" s="126"/>
      <c r="O12" s="125"/>
      <c r="P12" s="126"/>
      <c r="Q12" s="125"/>
      <c r="R12" s="126"/>
      <c r="S12" s="125"/>
      <c r="T12" s="126"/>
      <c r="U12" s="125"/>
      <c r="V12" s="126"/>
      <c r="W12" s="125"/>
      <c r="X12" s="126"/>
      <c r="Y12" s="127"/>
      <c r="Z12" s="125"/>
      <c r="AA12" s="126"/>
      <c r="AB12" s="125"/>
      <c r="AC12" s="126"/>
      <c r="AD12" s="125"/>
      <c r="AE12" s="126"/>
      <c r="AF12" s="125"/>
      <c r="AG12" s="126"/>
      <c r="AH12" s="131"/>
      <c r="AI12" s="125"/>
      <c r="AJ12" s="126"/>
      <c r="AK12" s="125"/>
      <c r="AL12" s="126"/>
      <c r="AM12" s="125"/>
      <c r="AN12" s="126"/>
      <c r="AO12" s="125"/>
      <c r="AP12" s="126"/>
      <c r="AQ12" s="125"/>
      <c r="AR12" s="126"/>
      <c r="AS12" s="125"/>
      <c r="AT12" s="126"/>
      <c r="AU12" s="125"/>
      <c r="AV12" s="126"/>
      <c r="AW12" s="125"/>
      <c r="AX12" s="126"/>
      <c r="AY12" s="128"/>
      <c r="AZ12" s="129"/>
      <c r="BA12" s="130"/>
      <c r="BB12" s="1"/>
      <c r="BC12" s="1"/>
    </row>
    <row r="13" spans="1:55" x14ac:dyDescent="0.3">
      <c r="A13" s="102">
        <v>3</v>
      </c>
      <c r="B13" s="123" t="s">
        <v>98</v>
      </c>
      <c r="C13" s="123" t="s">
        <v>99</v>
      </c>
      <c r="D13" s="124"/>
      <c r="E13" s="125">
        <v>1</v>
      </c>
      <c r="F13" s="126">
        <f t="shared" ref="F13" si="52">E13*6</f>
        <v>6</v>
      </c>
      <c r="G13" s="125"/>
      <c r="H13" s="126">
        <f t="shared" ref="H13" si="53">G13*6</f>
        <v>0</v>
      </c>
      <c r="I13" s="125">
        <v>1</v>
      </c>
      <c r="J13" s="102">
        <f t="shared" ref="J13" si="54">IF(I13&lt;=4,I13*3,12+(I13-4)*3*2/3)</f>
        <v>3</v>
      </c>
      <c r="K13" s="125"/>
      <c r="L13" s="126">
        <f t="shared" ref="L13" si="55">K13*3</f>
        <v>0</v>
      </c>
      <c r="M13" s="125">
        <v>0</v>
      </c>
      <c r="N13" s="126">
        <f t="shared" ref="N13" si="56">IF(M13&lt;=4,M13*3,12+(M13-4)*3*2/3)</f>
        <v>0</v>
      </c>
      <c r="O13" s="125"/>
      <c r="P13" s="126">
        <f t="shared" ref="P13" si="57">O13*3</f>
        <v>0</v>
      </c>
      <c r="Q13" s="125">
        <v>1</v>
      </c>
      <c r="R13" s="126">
        <f t="shared" ref="R13" si="58">IF(Q13&gt;10,20,Q13*2)</f>
        <v>2</v>
      </c>
      <c r="S13" s="125">
        <v>0</v>
      </c>
      <c r="T13" s="126">
        <f t="shared" ref="T13" si="59">S13*3</f>
        <v>0</v>
      </c>
      <c r="U13" s="125"/>
      <c r="V13" s="126">
        <f t="shared" ref="V13" si="60">U13</f>
        <v>0</v>
      </c>
      <c r="W13" s="125">
        <v>0</v>
      </c>
      <c r="X13" s="126">
        <f t="shared" ref="X13" si="61">IF(W13="si",10,0)</f>
        <v>0</v>
      </c>
      <c r="Y13" s="127">
        <f t="shared" ref="Y13" si="62">F13+H13+J13+L13+N13+P13+R13+T13+V13+X13</f>
        <v>11</v>
      </c>
      <c r="Z13" s="125">
        <v>0</v>
      </c>
      <c r="AA13" s="126">
        <f t="shared" ref="AA13" si="63">IF(Z13="si",6,0)</f>
        <v>0</v>
      </c>
      <c r="AB13" s="125"/>
      <c r="AC13" s="126">
        <f t="shared" ref="AC13" si="64">AB13*4</f>
        <v>0</v>
      </c>
      <c r="AD13" s="125">
        <v>0</v>
      </c>
      <c r="AE13" s="126">
        <f t="shared" ref="AE13" si="65">AD13*3</f>
        <v>0</v>
      </c>
      <c r="AF13" s="125"/>
      <c r="AG13" s="126">
        <f t="shared" ref="AG13" si="66">IF(AF13="si",6,0)</f>
        <v>0</v>
      </c>
      <c r="AH13" s="127">
        <f t="shared" ref="AH13" si="67">AA13+AC13+AE13+AG13</f>
        <v>0</v>
      </c>
      <c r="AI13" s="125"/>
      <c r="AJ13" s="126">
        <f t="shared" ref="AJ13" si="68">AI13*3</f>
        <v>0</v>
      </c>
      <c r="AK13" s="125" t="s">
        <v>89</v>
      </c>
      <c r="AL13" s="126">
        <f t="shared" ref="AL13" si="69">IF(AK13="si",12,0)</f>
        <v>12</v>
      </c>
      <c r="AM13" s="125"/>
      <c r="AN13" s="126">
        <f t="shared" ref="AN13" si="70">AM13*5</f>
        <v>0</v>
      </c>
      <c r="AO13" s="125"/>
      <c r="AP13" s="126">
        <f t="shared" ref="AP13" si="71">AO13*3</f>
        <v>0</v>
      </c>
      <c r="AQ13" s="125">
        <v>0</v>
      </c>
      <c r="AR13" s="126">
        <f t="shared" ref="AR13" si="72">AQ13</f>
        <v>0</v>
      </c>
      <c r="AS13" s="125"/>
      <c r="AT13" s="126">
        <f t="shared" ref="AT13" si="73">AS13*5</f>
        <v>0</v>
      </c>
      <c r="AU13" s="125"/>
      <c r="AV13" s="126">
        <f t="shared" ref="AV13" si="74">IF(AU13="si",5,0)</f>
        <v>0</v>
      </c>
      <c r="AW13" s="125"/>
      <c r="AX13" s="126">
        <f t="shared" ref="AX13" si="75">AW13*1</f>
        <v>0</v>
      </c>
      <c r="AY13" s="128">
        <f t="shared" ref="AY13" si="76">AJ13+AL13+AX13+IF(AN13+AP13+AR13+AT13+AV13&gt;10,10,AN13+AP13+AR13+AT13+AV13)</f>
        <v>12</v>
      </c>
      <c r="AZ13" s="129">
        <f t="shared" ref="AZ13" si="77">Y13+AH13+AY13</f>
        <v>23</v>
      </c>
      <c r="BA13" s="132"/>
      <c r="BB13" s="1"/>
      <c r="BC13" s="1"/>
    </row>
    <row r="14" spans="1:55" x14ac:dyDescent="0.3">
      <c r="A14" s="102"/>
      <c r="B14" s="140" t="s">
        <v>100</v>
      </c>
      <c r="C14" s="123"/>
      <c r="D14" s="124"/>
      <c r="E14" s="125"/>
      <c r="F14" s="126"/>
      <c r="G14" s="125"/>
      <c r="H14" s="126"/>
      <c r="I14" s="125"/>
      <c r="J14" s="102"/>
      <c r="K14" s="125"/>
      <c r="L14" s="126"/>
      <c r="M14" s="125"/>
      <c r="N14" s="126"/>
      <c r="O14" s="125"/>
      <c r="P14" s="126"/>
      <c r="Q14" s="125"/>
      <c r="R14" s="126"/>
      <c r="S14" s="125"/>
      <c r="T14" s="126"/>
      <c r="U14" s="125"/>
      <c r="V14" s="126"/>
      <c r="W14" s="125"/>
      <c r="X14" s="126"/>
      <c r="Y14" s="127"/>
      <c r="Z14" s="125"/>
      <c r="AA14" s="126"/>
      <c r="AB14" s="125"/>
      <c r="AC14" s="126"/>
      <c r="AD14" s="125"/>
      <c r="AE14" s="126"/>
      <c r="AF14" s="125"/>
      <c r="AG14" s="126"/>
      <c r="AH14" s="131"/>
      <c r="AI14" s="125"/>
      <c r="AJ14" s="126"/>
      <c r="AK14" s="125"/>
      <c r="AL14" s="126"/>
      <c r="AM14" s="125"/>
      <c r="AN14" s="126"/>
      <c r="AO14" s="125"/>
      <c r="AP14" s="126"/>
      <c r="AQ14" s="125"/>
      <c r="AR14" s="126"/>
      <c r="AS14" s="125"/>
      <c r="AT14" s="126"/>
      <c r="AU14" s="125"/>
      <c r="AV14" s="126"/>
      <c r="AW14" s="125"/>
      <c r="AX14" s="126"/>
      <c r="AY14" s="128"/>
      <c r="AZ14" s="129"/>
      <c r="BA14" s="132"/>
      <c r="BB14" s="1"/>
      <c r="BC14" s="1"/>
    </row>
    <row r="15" spans="1:55" x14ac:dyDescent="0.3">
      <c r="A15" s="102">
        <v>4</v>
      </c>
      <c r="B15" s="123" t="s">
        <v>102</v>
      </c>
      <c r="C15" s="123" t="s">
        <v>110</v>
      </c>
      <c r="D15" s="124"/>
      <c r="E15" s="125">
        <v>1</v>
      </c>
      <c r="F15" s="126">
        <f t="shared" ref="F15:F17" si="78">E15*6</f>
        <v>6</v>
      </c>
      <c r="G15" s="125"/>
      <c r="H15" s="126">
        <f>G15*6</f>
        <v>0</v>
      </c>
      <c r="I15" s="125"/>
      <c r="J15" s="102">
        <f t="shared" ref="J15:J17" si="79">IF(I15&lt;=4,I15*3,12+(I15-4)*3*2/3)</f>
        <v>0</v>
      </c>
      <c r="K15" s="125"/>
      <c r="L15" s="126">
        <f t="shared" ref="L15:L17" si="80">K15*3</f>
        <v>0</v>
      </c>
      <c r="M15" s="125">
        <v>0</v>
      </c>
      <c r="N15" s="126">
        <f t="shared" ref="N15:N17" si="81">IF(M15&lt;=4,M15*3,12+(M15-4)*3*2/3)</f>
        <v>0</v>
      </c>
      <c r="O15" s="125"/>
      <c r="P15" s="126">
        <f t="shared" ref="P15:P17" si="82">O15*3</f>
        <v>0</v>
      </c>
      <c r="Q15" s="125">
        <v>0</v>
      </c>
      <c r="R15" s="126">
        <f t="shared" ref="R15:R17" si="83">IF(Q15&gt;10,20,Q15*2)</f>
        <v>0</v>
      </c>
      <c r="S15" s="125">
        <v>0</v>
      </c>
      <c r="T15" s="126">
        <f t="shared" ref="T15:T17" si="84">S15*3</f>
        <v>0</v>
      </c>
      <c r="U15" s="125"/>
      <c r="V15" s="126">
        <f t="shared" ref="V15:V17" si="85">U15</f>
        <v>0</v>
      </c>
      <c r="W15" s="125">
        <v>0</v>
      </c>
      <c r="X15" s="126">
        <f t="shared" ref="X15:X17" si="86">IF(W15="si",10,0)</f>
        <v>0</v>
      </c>
      <c r="Y15" s="127">
        <f>F15+H15+J15+L15+N15+P15+R15+T15+V15+X15</f>
        <v>6</v>
      </c>
      <c r="Z15" s="125" t="s">
        <v>89</v>
      </c>
      <c r="AA15" s="126">
        <f t="shared" ref="AA15:AA17" si="87">IF(Z15="si",6,0)</f>
        <v>6</v>
      </c>
      <c r="AB15" s="125"/>
      <c r="AC15" s="126">
        <f t="shared" ref="AC15:AC17" si="88">AB15*4</f>
        <v>0</v>
      </c>
      <c r="AD15" s="125">
        <v>0</v>
      </c>
      <c r="AE15" s="126">
        <f t="shared" ref="AE15:AE17" si="89">AD15*3</f>
        <v>0</v>
      </c>
      <c r="AF15" s="125"/>
      <c r="AG15" s="126">
        <f>IF(AF15="si",6,0)</f>
        <v>0</v>
      </c>
      <c r="AH15" s="127">
        <f>AA15+AC15+AE15+AG15</f>
        <v>6</v>
      </c>
      <c r="AI15" s="125"/>
      <c r="AJ15" s="126">
        <f t="shared" ref="AJ15:AJ17" si="90">AI15*3</f>
        <v>0</v>
      </c>
      <c r="AK15" s="125" t="s">
        <v>89</v>
      </c>
      <c r="AL15" s="126">
        <f t="shared" ref="AL15:AL17" si="91">IF(AK15="si",12,0)</f>
        <v>12</v>
      </c>
      <c r="AM15" s="125"/>
      <c r="AN15" s="126">
        <f t="shared" ref="AN15:AN17" si="92">AM15*5</f>
        <v>0</v>
      </c>
      <c r="AO15" s="125"/>
      <c r="AP15" s="126">
        <f t="shared" ref="AP15:AP17" si="93">AO15*3</f>
        <v>0</v>
      </c>
      <c r="AQ15" s="125"/>
      <c r="AR15" s="126">
        <f t="shared" ref="AR15:AR17" si="94">AQ15</f>
        <v>0</v>
      </c>
      <c r="AS15" s="125"/>
      <c r="AT15" s="126">
        <f t="shared" ref="AT15:AT17" si="95">AS15*5</f>
        <v>0</v>
      </c>
      <c r="AU15" s="125"/>
      <c r="AV15" s="126">
        <f t="shared" ref="AV15:AV17" si="96">IF(AU15="si",5,0)</f>
        <v>0</v>
      </c>
      <c r="AW15" s="125"/>
      <c r="AX15" s="126">
        <f t="shared" ref="AX15:AX17" si="97">AW15*1</f>
        <v>0</v>
      </c>
      <c r="AY15" s="128">
        <f t="shared" ref="AY15:AY17" si="98">AJ15+AL15+AX15+IF(AN15+AP15+AR15+AT15+AV15&gt;10,10,AN15+AP15+AR15+AT15+AV15)</f>
        <v>12</v>
      </c>
      <c r="AZ15" s="129">
        <f t="shared" ref="AZ15:AZ17" si="99">Y15+AH15+AY15</f>
        <v>24</v>
      </c>
      <c r="BA15" s="132"/>
      <c r="BB15" s="1"/>
      <c r="BC15" s="1"/>
    </row>
    <row r="16" spans="1:55" x14ac:dyDescent="0.3">
      <c r="A16" s="102"/>
      <c r="B16" s="139" t="s">
        <v>107</v>
      </c>
      <c r="C16" s="123"/>
      <c r="D16" s="124"/>
      <c r="E16" s="125"/>
      <c r="F16" s="126"/>
      <c r="G16" s="125"/>
      <c r="H16" s="126"/>
      <c r="I16" s="125"/>
      <c r="J16" s="102"/>
      <c r="K16" s="125"/>
      <c r="L16" s="126"/>
      <c r="M16" s="125"/>
      <c r="N16" s="126"/>
      <c r="O16" s="125"/>
      <c r="P16" s="126"/>
      <c r="Q16" s="125"/>
      <c r="R16" s="126"/>
      <c r="S16" s="125"/>
      <c r="T16" s="126"/>
      <c r="U16" s="125"/>
      <c r="V16" s="126"/>
      <c r="W16" s="125"/>
      <c r="X16" s="126"/>
      <c r="Y16" s="127"/>
      <c r="Z16" s="125"/>
      <c r="AA16" s="126"/>
      <c r="AB16" s="125"/>
      <c r="AC16" s="126"/>
      <c r="AD16" s="125"/>
      <c r="AE16" s="126"/>
      <c r="AF16" s="125"/>
      <c r="AG16" s="126"/>
      <c r="AH16" s="131"/>
      <c r="AI16" s="125"/>
      <c r="AJ16" s="126"/>
      <c r="AK16" s="125"/>
      <c r="AL16" s="126"/>
      <c r="AM16" s="125"/>
      <c r="AN16" s="126"/>
      <c r="AO16" s="125"/>
      <c r="AP16" s="126"/>
      <c r="AQ16" s="125"/>
      <c r="AR16" s="126"/>
      <c r="AS16" s="125"/>
      <c r="AT16" s="126"/>
      <c r="AU16" s="125"/>
      <c r="AV16" s="126"/>
      <c r="AW16" s="125"/>
      <c r="AX16" s="126"/>
      <c r="AY16" s="128"/>
      <c r="AZ16" s="129"/>
      <c r="BA16" s="132"/>
      <c r="BB16" s="1"/>
      <c r="BC16" s="1"/>
    </row>
    <row r="17" spans="1:55" x14ac:dyDescent="0.3">
      <c r="A17" s="102">
        <v>5</v>
      </c>
      <c r="B17" s="123" t="s">
        <v>108</v>
      </c>
      <c r="C17" s="123" t="s">
        <v>109</v>
      </c>
      <c r="D17" s="124"/>
      <c r="E17" s="125"/>
      <c r="F17" s="126">
        <f t="shared" si="78"/>
        <v>0</v>
      </c>
      <c r="G17" s="125"/>
      <c r="H17" s="126">
        <f t="shared" ref="H17" si="100">G17*6</f>
        <v>0</v>
      </c>
      <c r="I17" s="125"/>
      <c r="J17" s="102">
        <f t="shared" si="79"/>
        <v>0</v>
      </c>
      <c r="K17" s="125"/>
      <c r="L17" s="126">
        <f t="shared" si="80"/>
        <v>0</v>
      </c>
      <c r="M17" s="125"/>
      <c r="N17" s="126">
        <f t="shared" si="81"/>
        <v>0</v>
      </c>
      <c r="O17" s="125"/>
      <c r="P17" s="126">
        <f t="shared" si="82"/>
        <v>0</v>
      </c>
      <c r="Q17" s="125"/>
      <c r="R17" s="126">
        <f t="shared" si="83"/>
        <v>0</v>
      </c>
      <c r="S17" s="125"/>
      <c r="T17" s="126">
        <f t="shared" si="84"/>
        <v>0</v>
      </c>
      <c r="U17" s="125"/>
      <c r="V17" s="126">
        <f t="shared" si="85"/>
        <v>0</v>
      </c>
      <c r="W17" s="125"/>
      <c r="X17" s="126">
        <f t="shared" si="86"/>
        <v>0</v>
      </c>
      <c r="Y17" s="127">
        <f t="shared" ref="Y17" si="101">F17+H17+J17+L17+N17+P17+R17+T17+V17+X17</f>
        <v>0</v>
      </c>
      <c r="Z17" s="125"/>
      <c r="AA17" s="126">
        <f t="shared" si="87"/>
        <v>0</v>
      </c>
      <c r="AB17" s="125"/>
      <c r="AC17" s="126">
        <f t="shared" si="88"/>
        <v>0</v>
      </c>
      <c r="AD17" s="125"/>
      <c r="AE17" s="126">
        <f t="shared" si="89"/>
        <v>0</v>
      </c>
      <c r="AF17" s="125"/>
      <c r="AG17" s="126">
        <f t="shared" ref="AG17" si="102">IF(AF17="si",6,0)</f>
        <v>0</v>
      </c>
      <c r="AH17" s="127">
        <f t="shared" ref="AH17" si="103">AA17+AC17+AE17+AG17</f>
        <v>0</v>
      </c>
      <c r="AI17" s="125"/>
      <c r="AJ17" s="126">
        <f t="shared" si="90"/>
        <v>0</v>
      </c>
      <c r="AK17" s="125"/>
      <c r="AL17" s="126">
        <f t="shared" si="91"/>
        <v>0</v>
      </c>
      <c r="AM17" s="125"/>
      <c r="AN17" s="126">
        <f t="shared" si="92"/>
        <v>0</v>
      </c>
      <c r="AO17" s="125"/>
      <c r="AP17" s="126">
        <f t="shared" si="93"/>
        <v>0</v>
      </c>
      <c r="AQ17" s="125"/>
      <c r="AR17" s="126">
        <f t="shared" si="94"/>
        <v>0</v>
      </c>
      <c r="AS17" s="125"/>
      <c r="AT17" s="126">
        <f t="shared" si="95"/>
        <v>0</v>
      </c>
      <c r="AU17" s="125"/>
      <c r="AV17" s="126">
        <f t="shared" si="96"/>
        <v>0</v>
      </c>
      <c r="AW17" s="125"/>
      <c r="AX17" s="126">
        <f t="shared" si="97"/>
        <v>0</v>
      </c>
      <c r="AY17" s="128">
        <f t="shared" si="98"/>
        <v>0</v>
      </c>
      <c r="AZ17" s="129">
        <f t="shared" si="99"/>
        <v>0</v>
      </c>
      <c r="BA17" s="132"/>
      <c r="BB17" s="1"/>
      <c r="BC17" s="1"/>
    </row>
    <row r="18" spans="1:55" x14ac:dyDescent="0.3">
      <c r="A18" s="102"/>
      <c r="B18" s="123"/>
      <c r="C18" s="123"/>
      <c r="D18" s="124"/>
      <c r="E18" s="125"/>
      <c r="F18" s="126"/>
      <c r="G18" s="125"/>
      <c r="H18" s="126"/>
      <c r="I18" s="125"/>
      <c r="J18" s="102"/>
      <c r="K18" s="125"/>
      <c r="L18" s="126"/>
      <c r="M18" s="125"/>
      <c r="N18" s="126"/>
      <c r="O18" s="125"/>
      <c r="P18" s="126"/>
      <c r="Q18" s="125"/>
      <c r="R18" s="126"/>
      <c r="S18" s="125"/>
      <c r="T18" s="126"/>
      <c r="U18" s="125"/>
      <c r="V18" s="126"/>
      <c r="W18" s="125"/>
      <c r="X18" s="126"/>
      <c r="Y18" s="127"/>
      <c r="Z18" s="125"/>
      <c r="AA18" s="126"/>
      <c r="AB18" s="125"/>
      <c r="AC18" s="126"/>
      <c r="AD18" s="125"/>
      <c r="AE18" s="126"/>
      <c r="AF18" s="125"/>
      <c r="AG18" s="126"/>
      <c r="AH18" s="131"/>
      <c r="AI18" s="125"/>
      <c r="AJ18" s="126"/>
      <c r="AK18" s="125"/>
      <c r="AL18" s="126"/>
      <c r="AM18" s="125"/>
      <c r="AN18" s="126"/>
      <c r="AO18" s="125"/>
      <c r="AP18" s="126"/>
      <c r="AQ18" s="125"/>
      <c r="AR18" s="126"/>
      <c r="AS18" s="125"/>
      <c r="AT18" s="126"/>
      <c r="AU18" s="125"/>
      <c r="AV18" s="126"/>
      <c r="AW18" s="125"/>
      <c r="AX18" s="126"/>
      <c r="AY18" s="128"/>
      <c r="AZ18" s="129"/>
      <c r="BA18" s="132"/>
      <c r="BB18" s="1"/>
      <c r="BC18" s="1"/>
    </row>
    <row r="19" spans="1:55" x14ac:dyDescent="0.3">
      <c r="A19" s="103"/>
      <c r="AT19" s="82"/>
      <c r="AU19" s="82"/>
      <c r="AV19" s="82"/>
      <c r="AW19" s="9"/>
      <c r="AX19" s="9"/>
      <c r="AY19" s="9"/>
      <c r="AZ19" s="9"/>
      <c r="BA19" s="9"/>
      <c r="BB19" s="10"/>
      <c r="BC19" s="10"/>
    </row>
    <row r="20" spans="1:55" x14ac:dyDescent="0.3">
      <c r="A20" s="103"/>
      <c r="AT20" s="82"/>
      <c r="AU20" s="82"/>
      <c r="AV20" s="82"/>
      <c r="AW20" s="9"/>
      <c r="AX20" s="9"/>
      <c r="AY20" s="9"/>
      <c r="AZ20" s="9"/>
      <c r="BA20" s="9"/>
      <c r="BB20" s="10"/>
      <c r="BC20" s="10"/>
    </row>
    <row r="21" spans="1:55" x14ac:dyDescent="0.3">
      <c r="A21" s="103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9"/>
      <c r="AX21" s="9"/>
      <c r="AY21" s="9"/>
      <c r="AZ21" s="9"/>
      <c r="BA21" s="9"/>
      <c r="BB21" s="10"/>
      <c r="BC21" s="10"/>
    </row>
    <row r="22" spans="1:55" x14ac:dyDescent="0.3">
      <c r="A22" s="10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85" t="s">
        <v>91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  <c r="BC22" s="10"/>
    </row>
    <row r="24" spans="1:55" ht="15.6" x14ac:dyDescent="0.3">
      <c r="B24" s="83" t="s">
        <v>106</v>
      </c>
      <c r="C24" s="83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3" t="s">
        <v>90</v>
      </c>
      <c r="AJ24" s="82"/>
      <c r="AK24" s="82"/>
      <c r="AL24" s="82"/>
      <c r="AM24" s="82"/>
      <c r="AN24" s="82"/>
      <c r="AO24" s="82"/>
      <c r="AP24" s="82"/>
      <c r="AQ24" s="82"/>
      <c r="AR24" s="82"/>
      <c r="AS24" s="82"/>
    </row>
    <row r="25" spans="1:55" ht="15.6" x14ac:dyDescent="0.3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4" t="s">
        <v>92</v>
      </c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2020-05-02T14:05:28Z</dcterms:modified>
</cp:coreProperties>
</file>