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filterPrivacy="1" defaultThemeVersion="124226"/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AX16" i="1" l="1"/>
  <c r="AV16" i="1"/>
  <c r="AT16" i="1"/>
  <c r="AR16" i="1"/>
  <c r="AP16" i="1"/>
  <c r="AN16" i="1"/>
  <c r="AL16" i="1"/>
  <c r="AJ16" i="1"/>
  <c r="AG16" i="1"/>
  <c r="AE16" i="1"/>
  <c r="AC16" i="1"/>
  <c r="AA16" i="1"/>
  <c r="X16" i="1"/>
  <c r="V16" i="1"/>
  <c r="T16" i="1"/>
  <c r="R16" i="1"/>
  <c r="P16" i="1"/>
  <c r="N16" i="1"/>
  <c r="L16" i="1"/>
  <c r="J16" i="1"/>
  <c r="H16" i="1"/>
  <c r="F16" i="1"/>
  <c r="AX15" i="1"/>
  <c r="AV15" i="1"/>
  <c r="AT15" i="1"/>
  <c r="AR15" i="1"/>
  <c r="AP15" i="1"/>
  <c r="AN15" i="1"/>
  <c r="AL15" i="1"/>
  <c r="AJ15" i="1"/>
  <c r="AG15" i="1"/>
  <c r="AE15" i="1"/>
  <c r="AC15" i="1"/>
  <c r="AA15" i="1"/>
  <c r="X15" i="1"/>
  <c r="V15" i="1"/>
  <c r="T15" i="1"/>
  <c r="R15" i="1"/>
  <c r="P15" i="1"/>
  <c r="N15" i="1"/>
  <c r="L15" i="1"/>
  <c r="J15" i="1"/>
  <c r="H15" i="1"/>
  <c r="F15" i="1"/>
  <c r="AX14" i="1"/>
  <c r="AV14" i="1"/>
  <c r="AT14" i="1"/>
  <c r="AR14" i="1"/>
  <c r="AP14" i="1"/>
  <c r="AN14" i="1"/>
  <c r="AL14" i="1"/>
  <c r="AJ14" i="1"/>
  <c r="AG14" i="1"/>
  <c r="AE14" i="1"/>
  <c r="AC14" i="1"/>
  <c r="AA14" i="1"/>
  <c r="X14" i="1"/>
  <c r="V14" i="1"/>
  <c r="T14" i="1"/>
  <c r="R14" i="1"/>
  <c r="P14" i="1"/>
  <c r="N14" i="1"/>
  <c r="L14" i="1"/>
  <c r="J14" i="1"/>
  <c r="H14" i="1"/>
  <c r="F14" i="1"/>
  <c r="AX13" i="1"/>
  <c r="AV13" i="1"/>
  <c r="AT13" i="1"/>
  <c r="AR13" i="1"/>
  <c r="AP13" i="1"/>
  <c r="AN13" i="1"/>
  <c r="AL13" i="1"/>
  <c r="AJ13" i="1"/>
  <c r="AG13" i="1"/>
  <c r="AE13" i="1"/>
  <c r="AC13" i="1"/>
  <c r="AA13" i="1"/>
  <c r="X13" i="1"/>
  <c r="V13" i="1"/>
  <c r="T13" i="1"/>
  <c r="R13" i="1"/>
  <c r="P13" i="1"/>
  <c r="N13" i="1"/>
  <c r="L13" i="1"/>
  <c r="J13" i="1"/>
  <c r="H13" i="1"/>
  <c r="F13" i="1"/>
  <c r="AX12" i="1"/>
  <c r="AV12" i="1"/>
  <c r="AT12" i="1"/>
  <c r="AR12" i="1"/>
  <c r="AP12" i="1"/>
  <c r="AN12" i="1"/>
  <c r="AL12" i="1"/>
  <c r="AJ12" i="1"/>
  <c r="AG12" i="1"/>
  <c r="AE12" i="1"/>
  <c r="AC12" i="1"/>
  <c r="AA12" i="1"/>
  <c r="AH12" i="1" s="1"/>
  <c r="X12" i="1"/>
  <c r="V12" i="1"/>
  <c r="T12" i="1"/>
  <c r="R12" i="1"/>
  <c r="P12" i="1"/>
  <c r="N12" i="1"/>
  <c r="L12" i="1"/>
  <c r="J12" i="1"/>
  <c r="H12" i="1"/>
  <c r="F12" i="1"/>
  <c r="AX18" i="1"/>
  <c r="AV18" i="1"/>
  <c r="AT18" i="1"/>
  <c r="AR18" i="1"/>
  <c r="AP18" i="1"/>
  <c r="AN18" i="1"/>
  <c r="AL18" i="1"/>
  <c r="AJ18" i="1"/>
  <c r="AG18" i="1"/>
  <c r="AE18" i="1"/>
  <c r="AC18" i="1"/>
  <c r="AA18" i="1"/>
  <c r="X18" i="1"/>
  <c r="V18" i="1"/>
  <c r="T18" i="1"/>
  <c r="R18" i="1"/>
  <c r="P18" i="1"/>
  <c r="N18" i="1"/>
  <c r="L18" i="1"/>
  <c r="J18" i="1"/>
  <c r="H18" i="1"/>
  <c r="F18" i="1"/>
  <c r="AX17" i="1"/>
  <c r="AV17" i="1"/>
  <c r="AT17" i="1"/>
  <c r="AR17" i="1"/>
  <c r="AP17" i="1"/>
  <c r="AN17" i="1"/>
  <c r="AL17" i="1"/>
  <c r="AJ17" i="1"/>
  <c r="AG17" i="1"/>
  <c r="AE17" i="1"/>
  <c r="AC17" i="1"/>
  <c r="AA17" i="1"/>
  <c r="X17" i="1"/>
  <c r="V17" i="1"/>
  <c r="T17" i="1"/>
  <c r="R17" i="1"/>
  <c r="P17" i="1"/>
  <c r="N17" i="1"/>
  <c r="L17" i="1"/>
  <c r="J17" i="1"/>
  <c r="H17" i="1"/>
  <c r="F17" i="1"/>
  <c r="AX11" i="1"/>
  <c r="AV11" i="1"/>
  <c r="AT11" i="1"/>
  <c r="AR11" i="1"/>
  <c r="AP11" i="1"/>
  <c r="AN11" i="1"/>
  <c r="AL11" i="1"/>
  <c r="AJ11" i="1"/>
  <c r="AG11" i="1"/>
  <c r="AE11" i="1"/>
  <c r="AC11" i="1"/>
  <c r="AA11" i="1"/>
  <c r="X11" i="1"/>
  <c r="V11" i="1"/>
  <c r="T11" i="1"/>
  <c r="R11" i="1"/>
  <c r="P11" i="1"/>
  <c r="N11" i="1"/>
  <c r="L11" i="1"/>
  <c r="J11" i="1"/>
  <c r="H11" i="1"/>
  <c r="F11" i="1"/>
  <c r="AX10" i="1"/>
  <c r="AV10" i="1"/>
  <c r="AT10" i="1"/>
  <c r="AR10" i="1"/>
  <c r="AP10" i="1"/>
  <c r="AN10" i="1"/>
  <c r="AL10" i="1"/>
  <c r="AJ10" i="1"/>
  <c r="AG10" i="1"/>
  <c r="AE10" i="1"/>
  <c r="AC10" i="1"/>
  <c r="AA10" i="1"/>
  <c r="X10" i="1"/>
  <c r="V10" i="1"/>
  <c r="T10" i="1"/>
  <c r="R10" i="1"/>
  <c r="P10" i="1"/>
  <c r="N10" i="1"/>
  <c r="L10" i="1"/>
  <c r="J10" i="1"/>
  <c r="H10" i="1"/>
  <c r="F10" i="1"/>
  <c r="AY12" i="1" l="1"/>
  <c r="AH14" i="1"/>
  <c r="Y13" i="1"/>
  <c r="AY16" i="1"/>
  <c r="AH16" i="1"/>
  <c r="Y12" i="1"/>
  <c r="AH13" i="1"/>
  <c r="AY15" i="1"/>
  <c r="Y16" i="1"/>
  <c r="AY14" i="1"/>
  <c r="Y15" i="1"/>
  <c r="Y14" i="1"/>
  <c r="AH15" i="1"/>
  <c r="AY13" i="1"/>
  <c r="AZ13" i="1" s="1"/>
  <c r="AH10" i="1"/>
  <c r="AY17" i="1"/>
  <c r="AH17" i="1"/>
  <c r="Y18" i="1"/>
  <c r="Y10" i="1"/>
  <c r="AH11" i="1"/>
  <c r="AY18" i="1"/>
  <c r="AY10" i="1"/>
  <c r="Y11" i="1"/>
  <c r="AY11" i="1"/>
  <c r="Y17" i="1"/>
  <c r="AH18" i="1"/>
  <c r="AZ12" i="1" l="1"/>
  <c r="AZ14" i="1"/>
  <c r="AZ15" i="1"/>
  <c r="AZ16" i="1"/>
  <c r="AZ10" i="1"/>
  <c r="AZ17" i="1"/>
  <c r="AZ11" i="1"/>
  <c r="AZ18" i="1"/>
</calcChain>
</file>

<file path=xl/sharedStrings.xml><?xml version="1.0" encoding="utf-8"?>
<sst xmlns="http://schemas.openxmlformats.org/spreadsheetml/2006/main" count="147" uniqueCount="119">
  <si>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</si>
  <si>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</si>
  <si>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</si>
  <si>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</si>
  <si>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</si>
  <si>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</si>
  <si>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</si>
  <si>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</si>
  <si>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</si>
  <si>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</si>
  <si>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</si>
  <si>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</si>
  <si>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</si>
  <si>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</si>
  <si>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</si>
  <si>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</si>
  <si>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</si>
  <si>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</si>
  <si>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</si>
  <si>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</si>
  <si>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</si>
  <si>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</si>
  <si>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</si>
  <si>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</si>
  <si>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</si>
  <si>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</si>
  <si>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</si>
  <si>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</si>
  <si>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</si>
  <si>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</si>
  <si>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</si>
  <si>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</si>
  <si>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</si>
  <si>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</si>
  <si>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</si>
  <si>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</si>
  <si>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</si>
  <si>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</si>
  <si>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</si>
  <si>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</si>
  <si>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</si>
  <si>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</si>
  <si>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</si>
  <si>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</si>
  <si>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</si>
  <si>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</si>
  <si>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</si>
  <si>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</si>
  <si>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</si>
  <si>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</si>
  <si>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</si>
  <si>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</si>
  <si>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</si>
  <si>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</si>
  <si>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</si>
  <si>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</si>
  <si>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</si>
  <si>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</si>
  <si>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</si>
  <si>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</si>
  <si>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</si>
  <si>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</si>
  <si>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</si>
  <si>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</si>
  <si>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</si>
  <si>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</si>
  <si>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</si>
  <si>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</si>
  <si>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</si>
  <si>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</si>
  <si>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</si>
  <si>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</si>
  <si>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</si>
  <si>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</si>
  <si>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</si>
  <si>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</si>
  <si>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</si>
  <si>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</si>
  <si>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</si>
  <si>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</si>
  <si>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</si>
  <si>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</si>
  <si>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</si>
  <si>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</si>
  <si>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</si>
  <si>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</si>
  <si>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</si>
  <si>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</si>
  <si>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</si>
  <si>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</si>
  <si>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SCHETTINO</t>
  </si>
  <si>
    <t>FRANCESCO</t>
  </si>
  <si>
    <t>SQUITIERI</t>
  </si>
  <si>
    <t>GIUSEPPE</t>
  </si>
  <si>
    <t xml:space="preserve">MONACO </t>
  </si>
  <si>
    <t>SERGIO</t>
  </si>
  <si>
    <t>DELLA MURA</t>
  </si>
  <si>
    <t>PIETRO</t>
  </si>
  <si>
    <t>D'ASCOLI</t>
  </si>
  <si>
    <t>ANNA</t>
  </si>
  <si>
    <t>TUBEROSA</t>
  </si>
  <si>
    <t>GIOVANNI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</si>
  <si>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</si>
  <si>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</si>
  <si>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</si>
  <si>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</si>
  <si>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</si>
  <si>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 xml:space="preserve">CAPASSO </t>
  </si>
  <si>
    <t>CIRO</t>
  </si>
  <si>
    <t>Prof.ssa Giuseppina Principe</t>
  </si>
  <si>
    <r>
      <t xml:space="preserve">                </t>
    </r>
    <r>
      <rPr>
        <b/>
        <sz val="9"/>
        <color indexed="30"/>
        <rFont val="Arial"/>
        <family val="2"/>
      </rPr>
      <t xml:space="preserve">  I -  A  N  Z  I  A  N  I  T  A'    D I     S   E   R   V  I  Z  I  O</t>
    </r>
  </si>
  <si>
    <t xml:space="preserve">ELEFANTE </t>
  </si>
  <si>
    <t>LEOPOLDO</t>
  </si>
  <si>
    <t>FUSCO</t>
  </si>
  <si>
    <t>si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</si>
  <si>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</si>
  <si>
    <t xml:space="preserve">Castellammare di Stabia, </t>
  </si>
  <si>
    <t>CCNI</t>
  </si>
  <si>
    <t>B021 LABORATORIO DI ENOGASTRONOMIA SETT. SALA E VENDITA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</si>
</sst>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  <font>
      <b/>
      <sz val="9"/>
      <color indexed="30"/>
      <name val="Arial"/>
      <family val="2"/>
    </font>
    <font>
      <b/>
      <sz val="7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6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3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24" fillId="0" borderId="0" xfId="0" applyFont="1" applyFill="1"/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5" fillId="2" borderId="15" xfId="0" applyFont="1" applyFill="1" applyBorder="1" applyProtection="1">
      <protection locked="0"/>
    </xf>
    <xf numFmtId="0" fontId="26" fillId="2" borderId="1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0" fillId="0" borderId="15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14525" y="179070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28"/>
  <sheetViews>
    <sheetView tabSelected="1" workbookViewId="0">
      <selection activeCell="BE8" sqref="BE8"/>
    </sheetView>
  </sheetViews>
  <sheetFormatPr defaultRowHeight="14.4" x14ac:dyDescent="0.3"/>
  <cols>
    <col min="1" max="1" width="3.5546875" customWidth="1"/>
    <col min="2" max="2" width="11.109375" customWidth="1"/>
    <col min="3" max="3" width="10.88671875" customWidth="1"/>
    <col min="4" max="4" width="4.33203125" customWidth="1"/>
    <col min="5" max="5" width="2.5546875" customWidth="1"/>
    <col min="6" max="6" width="3.5546875" customWidth="1"/>
    <col min="7" max="24" width="2.5546875" customWidth="1"/>
    <col min="25" max="25" width="5.109375" bestFit="1" customWidth="1"/>
    <col min="26" max="37" width="2.5546875" customWidth="1"/>
    <col min="38" max="38" width="2.44140625" customWidth="1"/>
    <col min="39" max="51" width="2.5546875" customWidth="1"/>
    <col min="52" max="52" width="5.5546875" customWidth="1"/>
  </cols>
  <sheetData>
    <row r="2" spans="1:54" ht="15.6" x14ac:dyDescent="0.3">
      <c r="B2" s="4" t="s">
        <v>118</v>
      </c>
    </row>
    <row r="3" spans="1:54" x14ac:dyDescent="0.3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2"/>
      <c r="AZ3" s="3"/>
    </row>
    <row r="4" spans="1:54" ht="17.399999999999999" thickBot="1" x14ac:dyDescent="0.35">
      <c r="B4" s="4"/>
      <c r="C4" s="5"/>
      <c r="D4" s="6"/>
      <c r="E4" s="7"/>
      <c r="F4" s="8" t="s">
        <v>115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1"/>
      <c r="AA4" s="11"/>
      <c r="AB4" s="11"/>
      <c r="AC4" s="11"/>
      <c r="AD4" s="11"/>
      <c r="AE4" s="11"/>
      <c r="AF4" s="11"/>
      <c r="AG4" s="11"/>
      <c r="AH4" s="9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0"/>
      <c r="AY4" s="10"/>
      <c r="AZ4" s="10"/>
      <c r="BA4" s="10"/>
    </row>
    <row r="5" spans="1:54" ht="17.399999999999999" thickBot="1" x14ac:dyDescent="0.35">
      <c r="A5" s="12"/>
      <c r="B5" s="4"/>
      <c r="C5" s="5"/>
      <c r="D5" s="6"/>
      <c r="E5" s="13"/>
      <c r="F5" s="14" t="s">
        <v>110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8"/>
      <c r="Y5" s="19"/>
      <c r="Z5" s="20"/>
      <c r="AA5" s="21" t="s">
        <v>0</v>
      </c>
      <c r="AB5" s="22"/>
      <c r="AC5" s="23"/>
      <c r="AD5" s="23"/>
      <c r="AE5" s="23"/>
      <c r="AF5" s="23"/>
      <c r="AG5" s="23"/>
      <c r="AH5" s="24"/>
      <c r="AI5" s="23"/>
      <c r="AJ5" s="25" t="s">
        <v>1</v>
      </c>
      <c r="AK5" s="26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7"/>
      <c r="AY5" s="28"/>
      <c r="AZ5" s="10"/>
      <c r="BA5" s="10"/>
    </row>
    <row r="6" spans="1:54" x14ac:dyDescent="0.3">
      <c r="A6" s="29"/>
      <c r="B6" s="30"/>
      <c r="C6" s="30"/>
      <c r="D6" s="10"/>
      <c r="E6" s="31"/>
      <c r="F6" s="32" t="s">
        <v>2</v>
      </c>
      <c r="G6" s="33" t="s">
        <v>3</v>
      </c>
      <c r="H6" s="34"/>
      <c r="I6" s="35"/>
      <c r="J6" s="18" t="s">
        <v>4</v>
      </c>
      <c r="K6" s="36" t="s">
        <v>5</v>
      </c>
      <c r="L6" s="37"/>
      <c r="M6" s="38"/>
      <c r="N6" s="18" t="s">
        <v>6</v>
      </c>
      <c r="O6" s="39" t="s">
        <v>7</v>
      </c>
      <c r="P6" s="18"/>
      <c r="Q6" s="40"/>
      <c r="R6" s="36" t="s">
        <v>8</v>
      </c>
      <c r="S6" s="36"/>
      <c r="T6" s="37"/>
      <c r="U6" s="40" t="s">
        <v>9</v>
      </c>
      <c r="V6" s="41"/>
      <c r="W6" s="40" t="s">
        <v>10</v>
      </c>
      <c r="X6" s="41"/>
      <c r="Y6" s="42"/>
      <c r="Z6" s="43"/>
      <c r="AA6" s="44" t="s">
        <v>11</v>
      </c>
      <c r="AB6" s="45"/>
      <c r="AC6" s="44" t="s">
        <v>4</v>
      </c>
      <c r="AD6" s="45"/>
      <c r="AE6" s="44" t="s">
        <v>12</v>
      </c>
      <c r="AF6" s="45"/>
      <c r="AG6" s="46" t="s">
        <v>13</v>
      </c>
      <c r="AH6" s="47"/>
      <c r="AI6" s="43"/>
      <c r="AJ6" s="48" t="s">
        <v>11</v>
      </c>
      <c r="AK6" s="45"/>
      <c r="AL6" s="48" t="s">
        <v>4</v>
      </c>
      <c r="AM6" s="45"/>
      <c r="AN6" s="48" t="s">
        <v>14</v>
      </c>
      <c r="AO6" s="45"/>
      <c r="AP6" s="48" t="s">
        <v>15</v>
      </c>
      <c r="AQ6" s="45"/>
      <c r="AR6" s="49" t="s">
        <v>16</v>
      </c>
      <c r="AS6" s="50"/>
      <c r="AT6" s="49" t="s">
        <v>17</v>
      </c>
      <c r="AU6" s="50"/>
      <c r="AV6" s="49" t="s">
        <v>18</v>
      </c>
      <c r="AW6" s="50"/>
      <c r="AX6" s="51" t="s">
        <v>19</v>
      </c>
      <c r="AY6" s="52"/>
      <c r="AZ6" s="29"/>
      <c r="BA6" s="29"/>
    </row>
    <row r="7" spans="1:54" ht="15" thickBot="1" x14ac:dyDescent="0.35">
      <c r="A7" s="10"/>
      <c r="C7" s="30"/>
      <c r="D7" s="53"/>
      <c r="E7" s="142" t="s">
        <v>20</v>
      </c>
      <c r="F7" s="143"/>
      <c r="G7" s="54" t="s">
        <v>21</v>
      </c>
      <c r="H7" s="55"/>
      <c r="I7" s="144" t="s">
        <v>22</v>
      </c>
      <c r="J7" s="145"/>
      <c r="K7" s="144" t="s">
        <v>23</v>
      </c>
      <c r="L7" s="145"/>
      <c r="M7" s="56" t="s">
        <v>24</v>
      </c>
      <c r="N7" s="57"/>
      <c r="O7" s="146" t="s">
        <v>25</v>
      </c>
      <c r="P7" s="147"/>
      <c r="Q7" s="144" t="s">
        <v>26</v>
      </c>
      <c r="R7" s="148"/>
      <c r="S7" s="148"/>
      <c r="T7" s="145"/>
      <c r="U7" s="146" t="s">
        <v>27</v>
      </c>
      <c r="V7" s="147"/>
      <c r="W7" s="140" t="s">
        <v>28</v>
      </c>
      <c r="X7" s="141"/>
      <c r="Y7" s="58"/>
      <c r="Z7" s="59"/>
      <c r="AA7" s="60"/>
      <c r="AB7" s="61"/>
      <c r="AC7" s="60"/>
      <c r="AD7" s="61"/>
      <c r="AE7" s="60"/>
      <c r="AF7" s="61"/>
      <c r="AG7" s="62"/>
      <c r="AH7" s="63"/>
      <c r="AI7" s="59"/>
      <c r="AJ7" s="60"/>
      <c r="AK7" s="61"/>
      <c r="AL7" s="60"/>
      <c r="AM7" s="61" t="s">
        <v>29</v>
      </c>
      <c r="AN7" s="61"/>
      <c r="AO7" s="61"/>
      <c r="AP7" s="61"/>
      <c r="AQ7" s="61"/>
      <c r="AR7" s="61"/>
      <c r="AS7" s="61"/>
      <c r="AT7" s="62"/>
      <c r="AU7" s="62"/>
      <c r="AV7" s="62"/>
      <c r="AW7" s="61"/>
      <c r="AX7" s="64"/>
      <c r="AY7" s="65"/>
      <c r="AZ7" s="10"/>
      <c r="BA7" s="10"/>
    </row>
    <row r="8" spans="1:54" ht="101.25" customHeight="1" x14ac:dyDescent="0.3">
      <c r="A8" s="66" t="s">
        <v>30</v>
      </c>
      <c r="B8" s="67" t="s">
        <v>31</v>
      </c>
      <c r="C8" s="67" t="s">
        <v>32</v>
      </c>
      <c r="D8" s="68" t="s">
        <v>33</v>
      </c>
      <c r="E8" s="69" t="s">
        <v>34</v>
      </c>
      <c r="F8" s="70" t="s">
        <v>35</v>
      </c>
      <c r="G8" s="69" t="s">
        <v>34</v>
      </c>
      <c r="H8" s="71" t="s">
        <v>36</v>
      </c>
      <c r="I8" s="72" t="s">
        <v>37</v>
      </c>
      <c r="J8" s="73" t="s">
        <v>38</v>
      </c>
      <c r="K8" s="69" t="s">
        <v>34</v>
      </c>
      <c r="L8" s="74" t="s">
        <v>39</v>
      </c>
      <c r="M8" s="72" t="s">
        <v>40</v>
      </c>
      <c r="N8" s="75" t="s">
        <v>41</v>
      </c>
      <c r="O8" s="72" t="s">
        <v>42</v>
      </c>
      <c r="P8" s="75" t="s">
        <v>43</v>
      </c>
      <c r="Q8" s="69" t="s">
        <v>44</v>
      </c>
      <c r="R8" s="74" t="s">
        <v>45</v>
      </c>
      <c r="S8" s="69" t="s">
        <v>44</v>
      </c>
      <c r="T8" s="74" t="s">
        <v>46</v>
      </c>
      <c r="U8" s="69" t="s">
        <v>44</v>
      </c>
      <c r="V8" s="74" t="s">
        <v>47</v>
      </c>
      <c r="W8" s="76" t="s">
        <v>48</v>
      </c>
      <c r="X8" s="77" t="s">
        <v>49</v>
      </c>
      <c r="Y8" s="78" t="s">
        <v>50</v>
      </c>
      <c r="Z8" s="79" t="s">
        <v>48</v>
      </c>
      <c r="AA8" s="80" t="s">
        <v>51</v>
      </c>
      <c r="AB8" s="69" t="s">
        <v>52</v>
      </c>
      <c r="AC8" s="74" t="s">
        <v>53</v>
      </c>
      <c r="AD8" s="69" t="s">
        <v>54</v>
      </c>
      <c r="AE8" s="74" t="s">
        <v>55</v>
      </c>
      <c r="AF8" s="81" t="s">
        <v>48</v>
      </c>
      <c r="AG8" s="82" t="s">
        <v>56</v>
      </c>
      <c r="AH8" s="83" t="s">
        <v>57</v>
      </c>
      <c r="AI8" s="81" t="s">
        <v>58</v>
      </c>
      <c r="AJ8" s="74" t="s">
        <v>59</v>
      </c>
      <c r="AK8" s="81" t="s">
        <v>48</v>
      </c>
      <c r="AL8" s="74" t="s">
        <v>60</v>
      </c>
      <c r="AM8" s="76" t="s">
        <v>61</v>
      </c>
      <c r="AN8" s="74" t="s">
        <v>62</v>
      </c>
      <c r="AO8" s="76" t="s">
        <v>63</v>
      </c>
      <c r="AP8" s="74" t="s">
        <v>64</v>
      </c>
      <c r="AQ8" s="76" t="s">
        <v>65</v>
      </c>
      <c r="AR8" s="74" t="s">
        <v>66</v>
      </c>
      <c r="AS8" s="76" t="s">
        <v>67</v>
      </c>
      <c r="AT8" s="74" t="s">
        <v>68</v>
      </c>
      <c r="AU8" s="81" t="s">
        <v>48</v>
      </c>
      <c r="AV8" s="74" t="s">
        <v>69</v>
      </c>
      <c r="AW8" s="81" t="s">
        <v>70</v>
      </c>
      <c r="AX8" s="84" t="s">
        <v>71</v>
      </c>
      <c r="AY8" s="85" t="s">
        <v>72</v>
      </c>
      <c r="AZ8" s="86" t="s">
        <v>73</v>
      </c>
      <c r="BA8" s="87" t="s">
        <v>74</v>
      </c>
    </row>
    <row r="9" spans="1:54" ht="18" thickBot="1" x14ac:dyDescent="0.35">
      <c r="A9" s="88"/>
      <c r="B9" s="89"/>
      <c r="C9" s="89"/>
      <c r="D9" s="90"/>
      <c r="E9" s="91"/>
      <c r="F9" s="92" t="s">
        <v>75</v>
      </c>
      <c r="G9" s="93"/>
      <c r="H9" s="94" t="s">
        <v>75</v>
      </c>
      <c r="I9" s="95"/>
      <c r="J9" s="96" t="s">
        <v>76</v>
      </c>
      <c r="K9" s="95"/>
      <c r="L9" s="97" t="s">
        <v>77</v>
      </c>
      <c r="M9" s="95"/>
      <c r="N9" s="98" t="s">
        <v>76</v>
      </c>
      <c r="O9" s="95"/>
      <c r="P9" s="97" t="s">
        <v>77</v>
      </c>
      <c r="Q9" s="95"/>
      <c r="R9" s="97" t="s">
        <v>78</v>
      </c>
      <c r="S9" s="95"/>
      <c r="T9" s="97" t="s">
        <v>77</v>
      </c>
      <c r="U9" s="95"/>
      <c r="V9" s="97" t="s">
        <v>79</v>
      </c>
      <c r="W9" s="95"/>
      <c r="X9" s="99" t="s">
        <v>80</v>
      </c>
      <c r="Y9" s="100"/>
      <c r="Z9" s="101"/>
      <c r="AA9" s="94" t="s">
        <v>81</v>
      </c>
      <c r="AB9" s="93"/>
      <c r="AC9" s="97" t="s">
        <v>82</v>
      </c>
      <c r="AD9" s="95"/>
      <c r="AE9" s="97" t="s">
        <v>77</v>
      </c>
      <c r="AF9" s="102"/>
      <c r="AG9" s="99" t="s">
        <v>81</v>
      </c>
      <c r="AH9" s="103"/>
      <c r="AI9" s="101"/>
      <c r="AJ9" s="94" t="s">
        <v>83</v>
      </c>
      <c r="AK9" s="93"/>
      <c r="AL9" s="97" t="s">
        <v>84</v>
      </c>
      <c r="AM9" s="95"/>
      <c r="AN9" s="97" t="s">
        <v>85</v>
      </c>
      <c r="AO9" s="95"/>
      <c r="AP9" s="97" t="s">
        <v>77</v>
      </c>
      <c r="AQ9" s="95"/>
      <c r="AR9" s="97" t="s">
        <v>86</v>
      </c>
      <c r="AS9" s="95"/>
      <c r="AT9" s="97" t="s">
        <v>85</v>
      </c>
      <c r="AU9" s="95"/>
      <c r="AV9" s="97" t="s">
        <v>87</v>
      </c>
      <c r="AW9" s="102"/>
      <c r="AX9" s="99" t="s">
        <v>88</v>
      </c>
      <c r="AY9" s="104"/>
      <c r="AZ9" s="105"/>
      <c r="BA9" s="106"/>
    </row>
    <row r="10" spans="1:54" x14ac:dyDescent="0.3">
      <c r="A10" s="108">
        <v>1</v>
      </c>
      <c r="B10" s="109" t="s">
        <v>90</v>
      </c>
      <c r="C10" s="109" t="s">
        <v>91</v>
      </c>
      <c r="D10" s="110"/>
      <c r="E10" s="111">
        <v>37</v>
      </c>
      <c r="F10" s="112">
        <f t="shared" ref="F10:F18" si="0">E10*6</f>
        <v>222</v>
      </c>
      <c r="G10" s="113">
        <v>7</v>
      </c>
      <c r="H10" s="112">
        <f t="shared" ref="H10:H18" si="1">G10*6</f>
        <v>42</v>
      </c>
      <c r="I10" s="114">
        <v>2</v>
      </c>
      <c r="J10" s="115">
        <f t="shared" ref="J10:J18" si="2">IF(I10&lt;=4,I10*3,12+(I10-4)*3*2/3)</f>
        <v>6</v>
      </c>
      <c r="K10" s="113"/>
      <c r="L10" s="112">
        <f t="shared" ref="L10:L18" si="3">K10*3</f>
        <v>0</v>
      </c>
      <c r="M10" s="113">
        <v>2</v>
      </c>
      <c r="N10" s="112">
        <f t="shared" ref="N10:N18" si="4">IF(M10&lt;=4,M10*3,12+(M10-4)*3*2/3)</f>
        <v>6</v>
      </c>
      <c r="O10" s="113"/>
      <c r="P10" s="112">
        <f t="shared" ref="P10:P18" si="5">O10*3</f>
        <v>0</v>
      </c>
      <c r="Q10" s="113">
        <v>5</v>
      </c>
      <c r="R10" s="112">
        <f t="shared" ref="R10:R18" si="6">IF(Q10&gt;10,20,Q10*2)</f>
        <v>10</v>
      </c>
      <c r="S10" s="113">
        <v>25</v>
      </c>
      <c r="T10" s="112">
        <f t="shared" ref="T10:T18" si="7">S10*3</f>
        <v>75</v>
      </c>
      <c r="U10" s="113"/>
      <c r="V10" s="116">
        <f t="shared" ref="V10:V18" si="8">U10</f>
        <v>0</v>
      </c>
      <c r="W10" s="113" t="s">
        <v>89</v>
      </c>
      <c r="X10" s="112">
        <f t="shared" ref="X10:X18" si="9">IF(W10="si",10,0)</f>
        <v>10</v>
      </c>
      <c r="Y10" s="117">
        <f t="shared" ref="Y10:Y18" si="10">F10+H10+J10+L10+N10+P10+R10+T10+V10+X10</f>
        <v>371</v>
      </c>
      <c r="Z10" s="111" t="s">
        <v>89</v>
      </c>
      <c r="AA10" s="112">
        <f t="shared" ref="AA10:AA18" si="11">IF(Z10="si",6,0)</f>
        <v>6</v>
      </c>
      <c r="AB10" s="113"/>
      <c r="AC10" s="112">
        <f t="shared" ref="AC10:AC18" si="12">AB10*4</f>
        <v>0</v>
      </c>
      <c r="AD10" s="113"/>
      <c r="AE10" s="112">
        <f t="shared" ref="AE10:AE18" si="13">AD10*3</f>
        <v>0</v>
      </c>
      <c r="AF10" s="113"/>
      <c r="AG10" s="118">
        <f t="shared" ref="AG10:AG18" si="14">IF(AF10="si",6,0)</f>
        <v>0</v>
      </c>
      <c r="AH10" s="119">
        <f t="shared" ref="AH10:AH18" si="15">AA10+AC10+AE10+AG10</f>
        <v>6</v>
      </c>
      <c r="AI10" s="111"/>
      <c r="AJ10" s="112">
        <f t="shared" ref="AJ10:AJ18" si="16">AI10*3</f>
        <v>0</v>
      </c>
      <c r="AK10" s="113"/>
      <c r="AL10" s="120">
        <f t="shared" ref="AL10:AL18" si="17">IF(AK10="si",12,0)</f>
        <v>0</v>
      </c>
      <c r="AM10" s="113"/>
      <c r="AN10" s="112">
        <f t="shared" ref="AN10:AN18" si="18">AM10*5</f>
        <v>0</v>
      </c>
      <c r="AO10" s="113"/>
      <c r="AP10" s="112">
        <f t="shared" ref="AP10:AP18" si="19">AO10*3</f>
        <v>0</v>
      </c>
      <c r="AQ10" s="113"/>
      <c r="AR10" s="112">
        <f t="shared" ref="AR10:AR18" si="20">AQ10</f>
        <v>0</v>
      </c>
      <c r="AS10" s="113"/>
      <c r="AT10" s="112">
        <f t="shared" ref="AT10:AT18" si="21">AS10*5</f>
        <v>0</v>
      </c>
      <c r="AU10" s="113"/>
      <c r="AV10" s="112">
        <f t="shared" ref="AV10:AV18" si="22">IF(AU10="si",5,0)</f>
        <v>0</v>
      </c>
      <c r="AW10" s="113"/>
      <c r="AX10" s="120">
        <f t="shared" ref="AX10:AX18" si="23">AW10*1</f>
        <v>0</v>
      </c>
      <c r="AY10" s="121">
        <f t="shared" ref="AY10:AY18" si="24">AJ10+AL10+AX10+IF(AN10+AP10+AR10+AT10+AV10&gt;10,10,AN10+AP10+AR10+AT10+AV10)</f>
        <v>0</v>
      </c>
      <c r="AZ10" s="122">
        <f t="shared" ref="AZ10:AZ18" si="25">Y10+AH10+AY10</f>
        <v>377</v>
      </c>
      <c r="BA10" s="123"/>
      <c r="BB10" s="1"/>
    </row>
    <row r="11" spans="1:54" x14ac:dyDescent="0.3">
      <c r="A11" s="108">
        <v>2</v>
      </c>
      <c r="B11" s="109" t="s">
        <v>92</v>
      </c>
      <c r="C11" s="109" t="s">
        <v>93</v>
      </c>
      <c r="D11" s="110"/>
      <c r="E11" s="111">
        <v>30</v>
      </c>
      <c r="F11" s="112">
        <f t="shared" si="0"/>
        <v>180</v>
      </c>
      <c r="G11" s="113">
        <v>1</v>
      </c>
      <c r="H11" s="112">
        <f t="shared" si="1"/>
        <v>6</v>
      </c>
      <c r="I11" s="114">
        <v>2</v>
      </c>
      <c r="J11" s="115">
        <f t="shared" si="2"/>
        <v>6</v>
      </c>
      <c r="K11" s="113"/>
      <c r="L11" s="112">
        <f t="shared" si="3"/>
        <v>0</v>
      </c>
      <c r="M11" s="113"/>
      <c r="N11" s="112">
        <f t="shared" si="4"/>
        <v>0</v>
      </c>
      <c r="O11" s="113"/>
      <c r="P11" s="112">
        <f t="shared" si="5"/>
        <v>0</v>
      </c>
      <c r="Q11" s="113">
        <v>5</v>
      </c>
      <c r="R11" s="112">
        <f t="shared" si="6"/>
        <v>10</v>
      </c>
      <c r="S11" s="113">
        <v>21</v>
      </c>
      <c r="T11" s="112">
        <f t="shared" si="7"/>
        <v>63</v>
      </c>
      <c r="U11" s="113"/>
      <c r="V11" s="116">
        <f t="shared" si="8"/>
        <v>0</v>
      </c>
      <c r="W11" s="113" t="s">
        <v>89</v>
      </c>
      <c r="X11" s="112">
        <f t="shared" si="9"/>
        <v>10</v>
      </c>
      <c r="Y11" s="117">
        <f t="shared" si="10"/>
        <v>275</v>
      </c>
      <c r="Z11" s="111" t="s">
        <v>89</v>
      </c>
      <c r="AA11" s="112">
        <f t="shared" si="11"/>
        <v>6</v>
      </c>
      <c r="AB11" s="113">
        <v>1</v>
      </c>
      <c r="AC11" s="112">
        <f t="shared" si="12"/>
        <v>4</v>
      </c>
      <c r="AD11" s="113"/>
      <c r="AE11" s="112">
        <f t="shared" si="13"/>
        <v>0</v>
      </c>
      <c r="AF11" s="113"/>
      <c r="AG11" s="118">
        <f t="shared" si="14"/>
        <v>0</v>
      </c>
      <c r="AH11" s="119">
        <f t="shared" si="15"/>
        <v>10</v>
      </c>
      <c r="AI11" s="111"/>
      <c r="AJ11" s="112">
        <f t="shared" si="16"/>
        <v>0</v>
      </c>
      <c r="AK11" s="113"/>
      <c r="AL11" s="120">
        <f t="shared" si="17"/>
        <v>0</v>
      </c>
      <c r="AM11" s="113"/>
      <c r="AN11" s="112">
        <f t="shared" si="18"/>
        <v>0</v>
      </c>
      <c r="AO11" s="113"/>
      <c r="AP11" s="112">
        <f t="shared" si="19"/>
        <v>0</v>
      </c>
      <c r="AQ11" s="113"/>
      <c r="AR11" s="112">
        <f t="shared" si="20"/>
        <v>0</v>
      </c>
      <c r="AS11" s="113"/>
      <c r="AT11" s="112">
        <f t="shared" si="21"/>
        <v>0</v>
      </c>
      <c r="AU11" s="113"/>
      <c r="AV11" s="112">
        <f t="shared" si="22"/>
        <v>0</v>
      </c>
      <c r="AW11" s="113"/>
      <c r="AX11" s="120">
        <f t="shared" si="23"/>
        <v>0</v>
      </c>
      <c r="AY11" s="121">
        <f t="shared" si="24"/>
        <v>0</v>
      </c>
      <c r="AZ11" s="122">
        <f t="shared" si="25"/>
        <v>285</v>
      </c>
      <c r="BA11" s="123"/>
      <c r="BB11" s="1"/>
    </row>
    <row r="12" spans="1:54" x14ac:dyDescent="0.3">
      <c r="A12" s="108">
        <v>3</v>
      </c>
      <c r="B12" s="109" t="s">
        <v>94</v>
      </c>
      <c r="C12" s="109" t="s">
        <v>95</v>
      </c>
      <c r="D12" s="110"/>
      <c r="E12" s="111">
        <v>19</v>
      </c>
      <c r="F12" s="112">
        <f t="shared" ref="F12:F15" si="26">E12*6</f>
        <v>114</v>
      </c>
      <c r="G12" s="113"/>
      <c r="H12" s="112">
        <f t="shared" ref="H12:H15" si="27">G12*6</f>
        <v>0</v>
      </c>
      <c r="I12" s="114">
        <v>6</v>
      </c>
      <c r="J12" s="115">
        <f t="shared" ref="J12:J15" si="28">IF(I12&lt;=4,I12*3,12+(I12-4)*3*2/3)</f>
        <v>16</v>
      </c>
      <c r="K12" s="113"/>
      <c r="L12" s="112">
        <f t="shared" ref="L12:L15" si="29">K12*3</f>
        <v>0</v>
      </c>
      <c r="M12" s="113">
        <v>1</v>
      </c>
      <c r="N12" s="112">
        <f t="shared" ref="N12:N15" si="30">IF(M12&lt;=4,M12*3,12+(M12-4)*3*2/3)</f>
        <v>3</v>
      </c>
      <c r="O12" s="113"/>
      <c r="P12" s="112">
        <f t="shared" ref="P12:P15" si="31">O12*3</f>
        <v>0</v>
      </c>
      <c r="Q12" s="113">
        <v>5</v>
      </c>
      <c r="R12" s="112">
        <f t="shared" ref="R12:R15" si="32">IF(Q12&gt;10,20,Q12*2)</f>
        <v>10</v>
      </c>
      <c r="S12" s="113">
        <v>12</v>
      </c>
      <c r="T12" s="112">
        <f t="shared" ref="T12:T15" si="33">S12*3</f>
        <v>36</v>
      </c>
      <c r="U12" s="113"/>
      <c r="V12" s="116">
        <f t="shared" ref="V12:V15" si="34">U12</f>
        <v>0</v>
      </c>
      <c r="W12" s="113" t="s">
        <v>89</v>
      </c>
      <c r="X12" s="112">
        <f t="shared" ref="X12:X15" si="35">IF(W12="si",10,0)</f>
        <v>10</v>
      </c>
      <c r="Y12" s="117">
        <f t="shared" ref="Y12:Y15" si="36">F12+H12+J12+L12+N12+P12+R12+T12+V12+X12</f>
        <v>189</v>
      </c>
      <c r="Z12" s="111"/>
      <c r="AA12" s="112">
        <f t="shared" ref="AA12:AA15" si="37">IF(Z12="si",6,0)</f>
        <v>0</v>
      </c>
      <c r="AB12" s="113">
        <v>3</v>
      </c>
      <c r="AC12" s="112">
        <f t="shared" ref="AC12:AC15" si="38">AB12*4</f>
        <v>12</v>
      </c>
      <c r="AD12" s="113"/>
      <c r="AE12" s="112">
        <f t="shared" ref="AE12:AE15" si="39">AD12*3</f>
        <v>0</v>
      </c>
      <c r="AF12" s="113"/>
      <c r="AG12" s="118">
        <f t="shared" ref="AG12:AG15" si="40">IF(AF12="si",6,0)</f>
        <v>0</v>
      </c>
      <c r="AH12" s="119">
        <f t="shared" ref="AH12:AH15" si="41">AA12+AC12+AE12+AG12</f>
        <v>12</v>
      </c>
      <c r="AI12" s="111"/>
      <c r="AJ12" s="112">
        <f t="shared" ref="AJ12:AJ15" si="42">AI12*3</f>
        <v>0</v>
      </c>
      <c r="AK12" s="113"/>
      <c r="AL12" s="120">
        <f t="shared" ref="AL12:AL15" si="43">IF(AK12="si",12,0)</f>
        <v>0</v>
      </c>
      <c r="AM12" s="113"/>
      <c r="AN12" s="112">
        <f t="shared" ref="AN12:AN15" si="44">AM12*5</f>
        <v>0</v>
      </c>
      <c r="AO12" s="113">
        <v>1</v>
      </c>
      <c r="AP12" s="112">
        <f t="shared" ref="AP12:AP15" si="45">AO12*3</f>
        <v>3</v>
      </c>
      <c r="AQ12" s="113"/>
      <c r="AR12" s="112">
        <f t="shared" ref="AR12:AR15" si="46">AQ12</f>
        <v>0</v>
      </c>
      <c r="AS12" s="113"/>
      <c r="AT12" s="112">
        <f t="shared" ref="AT12:AT15" si="47">AS12*5</f>
        <v>0</v>
      </c>
      <c r="AU12" s="113"/>
      <c r="AV12" s="112">
        <f t="shared" ref="AV12:AV15" si="48">IF(AU12="si",5,0)</f>
        <v>0</v>
      </c>
      <c r="AW12" s="113"/>
      <c r="AX12" s="120">
        <f t="shared" ref="AX12:AX15" si="49">AW12*1</f>
        <v>0</v>
      </c>
      <c r="AY12" s="121">
        <f t="shared" ref="AY12:AY15" si="50">AJ12+AL12+AX12+IF(AN12+AP12+AR12+AT12+AV12&gt;10,10,AN12+AP12+AR12+AT12+AV12)</f>
        <v>3</v>
      </c>
      <c r="AZ12" s="122">
        <f t="shared" ref="AZ12:AZ15" si="51">Y12+AH12+AY12</f>
        <v>204</v>
      </c>
      <c r="BA12" s="123"/>
      <c r="BB12" s="1"/>
    </row>
    <row r="13" spans="1:54" x14ac:dyDescent="0.3">
      <c r="A13" s="108">
        <v>4</v>
      </c>
      <c r="B13" s="109" t="s">
        <v>96</v>
      </c>
      <c r="C13" s="109" t="s">
        <v>97</v>
      </c>
      <c r="D13" s="110"/>
      <c r="E13" s="111">
        <v>19</v>
      </c>
      <c r="F13" s="112">
        <f t="shared" si="26"/>
        <v>114</v>
      </c>
      <c r="G13" s="113"/>
      <c r="H13" s="112">
        <f t="shared" si="27"/>
        <v>0</v>
      </c>
      <c r="I13" s="114">
        <v>4</v>
      </c>
      <c r="J13" s="115">
        <f t="shared" si="28"/>
        <v>12</v>
      </c>
      <c r="K13" s="113"/>
      <c r="L13" s="112">
        <f t="shared" si="29"/>
        <v>0</v>
      </c>
      <c r="M13" s="113"/>
      <c r="N13" s="112">
        <f t="shared" si="30"/>
        <v>0</v>
      </c>
      <c r="O13" s="113"/>
      <c r="P13" s="112">
        <f t="shared" si="31"/>
        <v>0</v>
      </c>
      <c r="Q13" s="113">
        <v>5</v>
      </c>
      <c r="R13" s="112">
        <f t="shared" si="32"/>
        <v>10</v>
      </c>
      <c r="S13" s="113">
        <v>14</v>
      </c>
      <c r="T13" s="112">
        <f t="shared" si="33"/>
        <v>42</v>
      </c>
      <c r="U13" s="113"/>
      <c r="V13" s="116">
        <f t="shared" si="34"/>
        <v>0</v>
      </c>
      <c r="W13" s="113" t="s">
        <v>89</v>
      </c>
      <c r="X13" s="112">
        <f t="shared" si="35"/>
        <v>10</v>
      </c>
      <c r="Y13" s="117">
        <f t="shared" si="36"/>
        <v>188</v>
      </c>
      <c r="Z13" s="111" t="s">
        <v>89</v>
      </c>
      <c r="AA13" s="112">
        <f t="shared" si="37"/>
        <v>6</v>
      </c>
      <c r="AB13" s="113"/>
      <c r="AC13" s="112">
        <f t="shared" si="38"/>
        <v>0</v>
      </c>
      <c r="AD13" s="113">
        <v>1</v>
      </c>
      <c r="AE13" s="112">
        <f t="shared" si="39"/>
        <v>3</v>
      </c>
      <c r="AF13" s="113"/>
      <c r="AG13" s="118">
        <f t="shared" si="40"/>
        <v>0</v>
      </c>
      <c r="AH13" s="119">
        <f t="shared" si="41"/>
        <v>9</v>
      </c>
      <c r="AI13" s="111"/>
      <c r="AJ13" s="112">
        <f t="shared" si="42"/>
        <v>0</v>
      </c>
      <c r="AK13" s="113"/>
      <c r="AL13" s="120">
        <f t="shared" si="43"/>
        <v>0</v>
      </c>
      <c r="AM13" s="113"/>
      <c r="AN13" s="112">
        <f t="shared" si="44"/>
        <v>0</v>
      </c>
      <c r="AO13" s="113"/>
      <c r="AP13" s="112">
        <f t="shared" si="45"/>
        <v>0</v>
      </c>
      <c r="AQ13" s="113"/>
      <c r="AR13" s="112">
        <f t="shared" si="46"/>
        <v>0</v>
      </c>
      <c r="AS13" s="113"/>
      <c r="AT13" s="112">
        <f t="shared" si="47"/>
        <v>0</v>
      </c>
      <c r="AU13" s="113"/>
      <c r="AV13" s="112">
        <f t="shared" si="48"/>
        <v>0</v>
      </c>
      <c r="AW13" s="113"/>
      <c r="AX13" s="120">
        <f t="shared" si="49"/>
        <v>0</v>
      </c>
      <c r="AY13" s="121">
        <f t="shared" si="50"/>
        <v>0</v>
      </c>
      <c r="AZ13" s="122">
        <f t="shared" si="51"/>
        <v>197</v>
      </c>
      <c r="BA13" s="123"/>
      <c r="BB13" s="107"/>
    </row>
    <row r="14" spans="1:54" x14ac:dyDescent="0.3">
      <c r="A14" s="108">
        <v>5</v>
      </c>
      <c r="B14" s="109" t="s">
        <v>98</v>
      </c>
      <c r="C14" s="109" t="s">
        <v>99</v>
      </c>
      <c r="D14" s="110"/>
      <c r="E14" s="111">
        <v>15</v>
      </c>
      <c r="F14" s="112">
        <f t="shared" si="26"/>
        <v>90</v>
      </c>
      <c r="G14" s="113"/>
      <c r="H14" s="112">
        <f t="shared" si="27"/>
        <v>0</v>
      </c>
      <c r="I14" s="114">
        <v>5</v>
      </c>
      <c r="J14" s="115">
        <f t="shared" si="28"/>
        <v>14</v>
      </c>
      <c r="K14" s="113"/>
      <c r="L14" s="112">
        <f t="shared" si="29"/>
        <v>0</v>
      </c>
      <c r="M14" s="113"/>
      <c r="N14" s="112">
        <f t="shared" si="30"/>
        <v>0</v>
      </c>
      <c r="O14" s="113"/>
      <c r="P14" s="112">
        <f t="shared" si="31"/>
        <v>0</v>
      </c>
      <c r="Q14" s="113">
        <v>5</v>
      </c>
      <c r="R14" s="112">
        <f t="shared" si="32"/>
        <v>10</v>
      </c>
      <c r="S14" s="113">
        <v>6</v>
      </c>
      <c r="T14" s="112">
        <f t="shared" si="33"/>
        <v>18</v>
      </c>
      <c r="U14" s="113"/>
      <c r="V14" s="116">
        <f t="shared" si="34"/>
        <v>0</v>
      </c>
      <c r="W14" s="113"/>
      <c r="X14" s="112">
        <f t="shared" si="35"/>
        <v>0</v>
      </c>
      <c r="Y14" s="117">
        <f t="shared" si="36"/>
        <v>132</v>
      </c>
      <c r="Z14" s="111"/>
      <c r="AA14" s="112">
        <f t="shared" si="37"/>
        <v>0</v>
      </c>
      <c r="AB14" s="113"/>
      <c r="AC14" s="112">
        <f t="shared" si="38"/>
        <v>0</v>
      </c>
      <c r="AD14" s="113">
        <v>2</v>
      </c>
      <c r="AE14" s="112">
        <f t="shared" si="39"/>
        <v>6</v>
      </c>
      <c r="AF14" s="113"/>
      <c r="AG14" s="118">
        <f t="shared" si="40"/>
        <v>0</v>
      </c>
      <c r="AH14" s="119">
        <f t="shared" si="41"/>
        <v>6</v>
      </c>
      <c r="AI14" s="111"/>
      <c r="AJ14" s="112">
        <f t="shared" si="42"/>
        <v>0</v>
      </c>
      <c r="AK14" s="113"/>
      <c r="AL14" s="120">
        <f t="shared" si="43"/>
        <v>0</v>
      </c>
      <c r="AM14" s="113"/>
      <c r="AN14" s="112">
        <f t="shared" si="44"/>
        <v>0</v>
      </c>
      <c r="AO14" s="113"/>
      <c r="AP14" s="112">
        <f t="shared" si="45"/>
        <v>0</v>
      </c>
      <c r="AQ14" s="113">
        <v>2</v>
      </c>
      <c r="AR14" s="112">
        <f t="shared" si="46"/>
        <v>2</v>
      </c>
      <c r="AS14" s="113"/>
      <c r="AT14" s="112">
        <f t="shared" si="47"/>
        <v>0</v>
      </c>
      <c r="AU14" s="113"/>
      <c r="AV14" s="112">
        <f t="shared" si="48"/>
        <v>0</v>
      </c>
      <c r="AW14" s="113"/>
      <c r="AX14" s="120">
        <f t="shared" si="49"/>
        <v>0</v>
      </c>
      <c r="AY14" s="121">
        <f t="shared" si="50"/>
        <v>2</v>
      </c>
      <c r="AZ14" s="122">
        <f t="shared" si="51"/>
        <v>140</v>
      </c>
      <c r="BA14" s="124"/>
      <c r="BB14" s="125"/>
    </row>
    <row r="15" spans="1:54" x14ac:dyDescent="0.3">
      <c r="A15" s="108">
        <v>6</v>
      </c>
      <c r="B15" s="109" t="s">
        <v>100</v>
      </c>
      <c r="C15" s="109" t="s">
        <v>101</v>
      </c>
      <c r="D15" s="110"/>
      <c r="E15" s="111">
        <v>12</v>
      </c>
      <c r="F15" s="112">
        <f t="shared" si="26"/>
        <v>72</v>
      </c>
      <c r="G15" s="113">
        <v>1</v>
      </c>
      <c r="H15" s="112">
        <f t="shared" si="27"/>
        <v>6</v>
      </c>
      <c r="I15" s="114">
        <v>3</v>
      </c>
      <c r="J15" s="115">
        <f t="shared" si="28"/>
        <v>9</v>
      </c>
      <c r="K15" s="113"/>
      <c r="L15" s="112">
        <f t="shared" si="29"/>
        <v>0</v>
      </c>
      <c r="M15" s="113"/>
      <c r="N15" s="112">
        <f t="shared" si="30"/>
        <v>0</v>
      </c>
      <c r="O15" s="113"/>
      <c r="P15" s="112">
        <f t="shared" si="31"/>
        <v>0</v>
      </c>
      <c r="Q15" s="113">
        <v>5</v>
      </c>
      <c r="R15" s="112">
        <f t="shared" si="32"/>
        <v>10</v>
      </c>
      <c r="S15" s="113">
        <v>6</v>
      </c>
      <c r="T15" s="112">
        <f t="shared" si="33"/>
        <v>18</v>
      </c>
      <c r="U15" s="113"/>
      <c r="V15" s="116">
        <f t="shared" si="34"/>
        <v>0</v>
      </c>
      <c r="W15" s="113"/>
      <c r="X15" s="112">
        <f t="shared" si="35"/>
        <v>0</v>
      </c>
      <c r="Y15" s="117">
        <f t="shared" si="36"/>
        <v>115</v>
      </c>
      <c r="Z15" s="111" t="s">
        <v>89</v>
      </c>
      <c r="AA15" s="112">
        <f t="shared" si="37"/>
        <v>6</v>
      </c>
      <c r="AB15" s="113"/>
      <c r="AC15" s="112">
        <f t="shared" si="38"/>
        <v>0</v>
      </c>
      <c r="AD15" s="113"/>
      <c r="AE15" s="112">
        <f t="shared" si="39"/>
        <v>0</v>
      </c>
      <c r="AF15" s="113"/>
      <c r="AG15" s="118">
        <f t="shared" si="40"/>
        <v>0</v>
      </c>
      <c r="AH15" s="119">
        <f t="shared" si="41"/>
        <v>6</v>
      </c>
      <c r="AI15" s="111"/>
      <c r="AJ15" s="112">
        <f t="shared" si="42"/>
        <v>0</v>
      </c>
      <c r="AK15" s="113"/>
      <c r="AL15" s="120">
        <f t="shared" si="43"/>
        <v>0</v>
      </c>
      <c r="AM15" s="113">
        <v>1</v>
      </c>
      <c r="AN15" s="112">
        <f t="shared" si="44"/>
        <v>5</v>
      </c>
      <c r="AO15" s="113"/>
      <c r="AP15" s="112">
        <f t="shared" si="45"/>
        <v>0</v>
      </c>
      <c r="AQ15" s="113"/>
      <c r="AR15" s="112">
        <f t="shared" si="46"/>
        <v>0</v>
      </c>
      <c r="AS15" s="113">
        <v>1</v>
      </c>
      <c r="AT15" s="112">
        <f t="shared" si="47"/>
        <v>5</v>
      </c>
      <c r="AU15" s="113"/>
      <c r="AV15" s="112">
        <f t="shared" si="48"/>
        <v>0</v>
      </c>
      <c r="AW15" s="113"/>
      <c r="AX15" s="120">
        <f t="shared" si="49"/>
        <v>0</v>
      </c>
      <c r="AY15" s="121">
        <f t="shared" si="50"/>
        <v>10</v>
      </c>
      <c r="AZ15" s="122">
        <f t="shared" si="51"/>
        <v>131</v>
      </c>
      <c r="BA15" s="123"/>
      <c r="BB15" s="1"/>
    </row>
    <row r="16" spans="1:54" x14ac:dyDescent="0.3">
      <c r="A16" s="108">
        <v>7</v>
      </c>
      <c r="B16" s="109" t="s">
        <v>107</v>
      </c>
      <c r="C16" s="109" t="s">
        <v>108</v>
      </c>
      <c r="D16" s="110"/>
      <c r="E16" s="111">
        <v>13</v>
      </c>
      <c r="F16" s="112">
        <f t="shared" ref="F16" si="52">E16*6</f>
        <v>78</v>
      </c>
      <c r="G16" s="113"/>
      <c r="H16" s="112">
        <f t="shared" ref="H16" si="53">G16*6</f>
        <v>0</v>
      </c>
      <c r="I16" s="114">
        <v>6</v>
      </c>
      <c r="J16" s="115">
        <f t="shared" ref="J16" si="54">IF(I16&lt;=4,I16*3,12+(I16-4)*3*2/3)</f>
        <v>16</v>
      </c>
      <c r="K16" s="113"/>
      <c r="L16" s="112">
        <f t="shared" ref="L16" si="55">K16*3</f>
        <v>0</v>
      </c>
      <c r="M16" s="113"/>
      <c r="N16" s="112">
        <f t="shared" ref="N16" si="56">IF(M16&lt;=4,M16*3,12+(M16-4)*3*2/3)</f>
        <v>0</v>
      </c>
      <c r="O16" s="113"/>
      <c r="P16" s="112">
        <f t="shared" ref="P16" si="57">O16*3</f>
        <v>0</v>
      </c>
      <c r="Q16" s="113"/>
      <c r="R16" s="112">
        <f t="shared" ref="R16" si="58">IF(Q16&gt;10,20,Q16*2)</f>
        <v>0</v>
      </c>
      <c r="S16" s="113"/>
      <c r="T16" s="112">
        <f t="shared" ref="T16" si="59">S16*3</f>
        <v>0</v>
      </c>
      <c r="U16" s="113"/>
      <c r="V16" s="116">
        <f t="shared" ref="V16" si="60">U16</f>
        <v>0</v>
      </c>
      <c r="W16" s="113"/>
      <c r="X16" s="112">
        <f t="shared" ref="X16" si="61">IF(W16="si",10,0)</f>
        <v>0</v>
      </c>
      <c r="Y16" s="117">
        <f t="shared" ref="Y16" si="62">F16+H16+J16+L16+N16+P16+R16+T16+V16+X16</f>
        <v>94</v>
      </c>
      <c r="Z16" s="111"/>
      <c r="AA16" s="112">
        <f t="shared" ref="AA16" si="63">IF(Z16="si",6,0)</f>
        <v>0</v>
      </c>
      <c r="AB16" s="113">
        <v>1</v>
      </c>
      <c r="AC16" s="112">
        <f t="shared" ref="AC16" si="64">AB16*4</f>
        <v>4</v>
      </c>
      <c r="AD16" s="113">
        <v>1</v>
      </c>
      <c r="AE16" s="112">
        <f t="shared" ref="AE16" si="65">AD16*3</f>
        <v>3</v>
      </c>
      <c r="AF16" s="113"/>
      <c r="AG16" s="118">
        <f t="shared" ref="AG16" si="66">IF(AF16="si",6,0)</f>
        <v>0</v>
      </c>
      <c r="AH16" s="119">
        <f t="shared" ref="AH16" si="67">AA16+AC16+AE16+AG16</f>
        <v>7</v>
      </c>
      <c r="AI16" s="111"/>
      <c r="AJ16" s="112">
        <f t="shared" ref="AJ16" si="68">AI16*3</f>
        <v>0</v>
      </c>
      <c r="AK16" s="113"/>
      <c r="AL16" s="120">
        <f t="shared" ref="AL16" si="69">IF(AK16="si",12,0)</f>
        <v>0</v>
      </c>
      <c r="AM16" s="113"/>
      <c r="AN16" s="112">
        <f t="shared" ref="AN16" si="70">AM16*5</f>
        <v>0</v>
      </c>
      <c r="AO16" s="113"/>
      <c r="AP16" s="112">
        <f t="shared" ref="AP16" si="71">AO16*3</f>
        <v>0</v>
      </c>
      <c r="AQ16" s="113"/>
      <c r="AR16" s="112">
        <f t="shared" ref="AR16" si="72">AQ16</f>
        <v>0</v>
      </c>
      <c r="AS16" s="113"/>
      <c r="AT16" s="112">
        <f t="shared" ref="AT16" si="73">AS16*5</f>
        <v>0</v>
      </c>
      <c r="AU16" s="113"/>
      <c r="AV16" s="112">
        <f t="shared" ref="AV16" si="74">IF(AU16="si",5,0)</f>
        <v>0</v>
      </c>
      <c r="AW16" s="113"/>
      <c r="AX16" s="120">
        <f t="shared" ref="AX16" si="75">AW16*1</f>
        <v>0</v>
      </c>
      <c r="AY16" s="121">
        <f t="shared" ref="AY16" si="76">AJ16+AL16+AX16+IF(AN16+AP16+AR16+AT16+AV16&gt;10,10,AN16+AP16+AR16+AT16+AV16)</f>
        <v>0</v>
      </c>
      <c r="AZ16" s="122">
        <f t="shared" ref="AZ16" si="77">Y16+AH16+AY16</f>
        <v>101</v>
      </c>
      <c r="BA16" s="139" t="s">
        <v>117</v>
      </c>
      <c r="BB16" s="1"/>
    </row>
    <row r="17" spans="1:54" x14ac:dyDescent="0.3">
      <c r="A17" s="108">
        <v>8</v>
      </c>
      <c r="B17" s="109" t="s">
        <v>111</v>
      </c>
      <c r="C17" s="109" t="s">
        <v>112</v>
      </c>
      <c r="D17" s="110"/>
      <c r="E17" s="111">
        <v>13</v>
      </c>
      <c r="F17" s="112">
        <f>E17*6</f>
        <v>78</v>
      </c>
      <c r="G17" s="113"/>
      <c r="H17" s="112">
        <f>G17*6</f>
        <v>0</v>
      </c>
      <c r="I17" s="114">
        <v>6</v>
      </c>
      <c r="J17" s="115">
        <f>IF(I17&lt;=4,I17*3,12+(I17-4)*3*2/3)</f>
        <v>16</v>
      </c>
      <c r="K17" s="113"/>
      <c r="L17" s="112">
        <f>K17*3</f>
        <v>0</v>
      </c>
      <c r="M17" s="113"/>
      <c r="N17" s="112">
        <f>IF(M17&lt;=4,M17*3,12+(M17-4)*3*2/3)</f>
        <v>0</v>
      </c>
      <c r="O17" s="113"/>
      <c r="P17" s="112">
        <f>O17*3</f>
        <v>0</v>
      </c>
      <c r="Q17" s="113"/>
      <c r="R17" s="112">
        <f>IF(Q17&gt;10,20,Q17*2)</f>
        <v>0</v>
      </c>
      <c r="S17" s="113"/>
      <c r="T17" s="112">
        <f>S17*3</f>
        <v>0</v>
      </c>
      <c r="U17" s="113"/>
      <c r="V17" s="116">
        <f>U17</f>
        <v>0</v>
      </c>
      <c r="W17" s="113"/>
      <c r="X17" s="112">
        <f>IF(W17="si",10,0)</f>
        <v>0</v>
      </c>
      <c r="Y17" s="117">
        <f>F17+H17+J17+L17+N17+P17+R17+T17+V17+X17</f>
        <v>94</v>
      </c>
      <c r="Z17" s="111" t="s">
        <v>114</v>
      </c>
      <c r="AA17" s="112">
        <f>IF(Z17="si",6,0)</f>
        <v>6</v>
      </c>
      <c r="AB17" s="113"/>
      <c r="AC17" s="112">
        <f>AB17*4</f>
        <v>0</v>
      </c>
      <c r="AD17" s="113">
        <v>3</v>
      </c>
      <c r="AE17" s="112">
        <f>AD17*3</f>
        <v>9</v>
      </c>
      <c r="AF17" s="113"/>
      <c r="AG17" s="118">
        <f>IF(AF17="si",6,0)</f>
        <v>0</v>
      </c>
      <c r="AH17" s="119">
        <f>AA17+AC17+AE17+AG17</f>
        <v>15</v>
      </c>
      <c r="AI17" s="111"/>
      <c r="AJ17" s="112">
        <f>AI17*3</f>
        <v>0</v>
      </c>
      <c r="AK17" s="113"/>
      <c r="AL17" s="120">
        <f>IF(AK17="si",12,0)</f>
        <v>0</v>
      </c>
      <c r="AM17" s="113"/>
      <c r="AN17" s="112">
        <f>AM17*5</f>
        <v>0</v>
      </c>
      <c r="AO17" s="113"/>
      <c r="AP17" s="112">
        <f>AO17*3</f>
        <v>0</v>
      </c>
      <c r="AQ17" s="113"/>
      <c r="AR17" s="112">
        <f>AQ17</f>
        <v>0</v>
      </c>
      <c r="AS17" s="113"/>
      <c r="AT17" s="112">
        <f>AS17*5</f>
        <v>0</v>
      </c>
      <c r="AU17" s="113"/>
      <c r="AV17" s="112">
        <f>IF(AU17="si",5,0)</f>
        <v>0</v>
      </c>
      <c r="AW17" s="113">
        <v>1</v>
      </c>
      <c r="AX17" s="120">
        <f>AW17*1</f>
        <v>1</v>
      </c>
      <c r="AY17" s="121">
        <f>AJ17+AL17+AX17+IF(AN17+AP17+AR17+AT17+AV17&gt;10,10,AN17+AP17+AR17+AT17+AV17)</f>
        <v>1</v>
      </c>
      <c r="AZ17" s="122">
        <f>Y17+AH17+AY17</f>
        <v>110</v>
      </c>
      <c r="BA17" s="123"/>
      <c r="BB17" s="1"/>
    </row>
    <row r="18" spans="1:54" x14ac:dyDescent="0.3">
      <c r="A18" s="126">
        <v>9</v>
      </c>
      <c r="B18" s="109" t="s">
        <v>113</v>
      </c>
      <c r="C18" s="109" t="s">
        <v>91</v>
      </c>
      <c r="D18" s="110"/>
      <c r="E18" s="111">
        <v>2</v>
      </c>
      <c r="F18" s="112">
        <f t="shared" si="0"/>
        <v>12</v>
      </c>
      <c r="G18" s="113"/>
      <c r="H18" s="112">
        <f t="shared" si="1"/>
        <v>0</v>
      </c>
      <c r="I18" s="114">
        <v>7</v>
      </c>
      <c r="J18" s="115">
        <f t="shared" si="2"/>
        <v>18</v>
      </c>
      <c r="K18" s="113"/>
      <c r="L18" s="112">
        <f t="shared" si="3"/>
        <v>0</v>
      </c>
      <c r="M18" s="113"/>
      <c r="N18" s="112">
        <f t="shared" si="4"/>
        <v>0</v>
      </c>
      <c r="O18" s="113"/>
      <c r="P18" s="112">
        <f t="shared" si="5"/>
        <v>0</v>
      </c>
      <c r="Q18" s="113"/>
      <c r="R18" s="112">
        <f t="shared" si="6"/>
        <v>0</v>
      </c>
      <c r="S18" s="113"/>
      <c r="T18" s="112">
        <f t="shared" si="7"/>
        <v>0</v>
      </c>
      <c r="U18" s="113"/>
      <c r="V18" s="116">
        <f t="shared" si="8"/>
        <v>0</v>
      </c>
      <c r="W18" s="113"/>
      <c r="X18" s="112">
        <f t="shared" si="9"/>
        <v>0</v>
      </c>
      <c r="Y18" s="117">
        <f t="shared" si="10"/>
        <v>30</v>
      </c>
      <c r="Z18" s="111"/>
      <c r="AA18" s="112">
        <f t="shared" si="11"/>
        <v>0</v>
      </c>
      <c r="AB18" s="113"/>
      <c r="AC18" s="112">
        <f t="shared" si="12"/>
        <v>0</v>
      </c>
      <c r="AD18" s="113"/>
      <c r="AE18" s="112">
        <f t="shared" si="13"/>
        <v>0</v>
      </c>
      <c r="AF18" s="113"/>
      <c r="AG18" s="118">
        <f t="shared" si="14"/>
        <v>0</v>
      </c>
      <c r="AH18" s="119">
        <f t="shared" si="15"/>
        <v>0</v>
      </c>
      <c r="AI18" s="111"/>
      <c r="AJ18" s="112">
        <f t="shared" si="16"/>
        <v>0</v>
      </c>
      <c r="AK18" s="113" t="s">
        <v>114</v>
      </c>
      <c r="AL18" s="120">
        <f t="shared" si="17"/>
        <v>12</v>
      </c>
      <c r="AM18" s="113"/>
      <c r="AN18" s="112">
        <f t="shared" si="18"/>
        <v>0</v>
      </c>
      <c r="AO18" s="113"/>
      <c r="AP18" s="112">
        <f t="shared" si="19"/>
        <v>0</v>
      </c>
      <c r="AQ18" s="113"/>
      <c r="AR18" s="112">
        <f t="shared" si="20"/>
        <v>0</v>
      </c>
      <c r="AS18" s="113"/>
      <c r="AT18" s="112">
        <f t="shared" si="21"/>
        <v>0</v>
      </c>
      <c r="AU18" s="113"/>
      <c r="AV18" s="112">
        <f t="shared" si="22"/>
        <v>0</v>
      </c>
      <c r="AW18" s="113">
        <v>2</v>
      </c>
      <c r="AX18" s="120">
        <f t="shared" si="23"/>
        <v>2</v>
      </c>
      <c r="AY18" s="121">
        <f t="shared" si="24"/>
        <v>14</v>
      </c>
      <c r="AZ18" s="122">
        <f t="shared" si="25"/>
        <v>44</v>
      </c>
      <c r="BA18" s="127"/>
      <c r="BB18" s="1"/>
    </row>
    <row r="19" spans="1:54" x14ac:dyDescent="0.3">
      <c r="A19" s="128"/>
      <c r="B19" s="129"/>
      <c r="C19" s="12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133"/>
      <c r="BB19" s="10"/>
    </row>
    <row r="20" spans="1:54" ht="15.6" x14ac:dyDescent="0.3">
      <c r="A20" s="134"/>
      <c r="B20" s="128"/>
      <c r="C20" s="128"/>
      <c r="D20" s="135" t="s">
        <v>102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9"/>
      <c r="AX20" s="9"/>
      <c r="AY20" s="128"/>
      <c r="AZ20" s="128"/>
      <c r="BA20" s="128"/>
      <c r="BB20" s="10"/>
    </row>
    <row r="21" spans="1:54" x14ac:dyDescent="0.3">
      <c r="A21" s="128"/>
      <c r="B21" s="128"/>
      <c r="C21" s="128"/>
      <c r="D21" s="10" t="s">
        <v>103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9"/>
      <c r="AX21" s="9"/>
      <c r="AY21" s="128"/>
      <c r="AZ21" s="128"/>
      <c r="BA21" s="136"/>
      <c r="BB21" s="10"/>
    </row>
    <row r="22" spans="1:54" x14ac:dyDescent="0.3">
      <c r="A22" s="128"/>
      <c r="B22" s="128"/>
      <c r="C22" s="128"/>
      <c r="D22" s="128" t="s">
        <v>104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9"/>
      <c r="AX22" s="9"/>
      <c r="AY22" s="9"/>
      <c r="AZ22" s="9"/>
      <c r="BA22" s="9"/>
      <c r="BB22" s="10"/>
    </row>
    <row r="23" spans="1:54" ht="15.6" x14ac:dyDescent="0.3">
      <c r="A23" s="128"/>
      <c r="B23" s="135" t="s">
        <v>116</v>
      </c>
      <c r="C23" s="135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35" t="s">
        <v>105</v>
      </c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9"/>
      <c r="AX23" s="9"/>
      <c r="AY23" s="9"/>
      <c r="AZ23" s="9"/>
      <c r="BA23" s="9"/>
      <c r="BB23" s="10"/>
    </row>
    <row r="24" spans="1:54" ht="15.6" x14ac:dyDescent="0.3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37" t="s">
        <v>109</v>
      </c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9"/>
      <c r="AX24" s="9"/>
      <c r="AY24" s="9"/>
      <c r="AZ24" s="9"/>
      <c r="BA24" s="9"/>
      <c r="BB24" s="10"/>
    </row>
    <row r="25" spans="1:54" x14ac:dyDescent="0.3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9"/>
      <c r="AX25" s="9"/>
      <c r="AY25" s="9"/>
      <c r="AZ25" s="9"/>
      <c r="BA25" s="9"/>
      <c r="BB25" s="10"/>
    </row>
    <row r="26" spans="1:54" x14ac:dyDescent="0.3">
      <c r="A26" s="10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38" t="s">
        <v>106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</row>
    <row r="27" spans="1:54" x14ac:dyDescent="0.3">
      <c r="A27" s="10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0"/>
    </row>
    <row r="28" spans="1:54" x14ac:dyDescent="0.3">
      <c r="A28" s="10"/>
      <c r="B28" s="10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0"/>
    </row>
  </sheetData>
  <mergeCells count="7">
    <mergeCell ref="W7:X7"/>
    <mergeCell ref="E7:F7"/>
    <mergeCell ref="I7:J7"/>
    <mergeCell ref="K7:L7"/>
    <mergeCell ref="O7:P7"/>
    <mergeCell ref="Q7:T7"/>
    <mergeCell ref="U7:V7"/>
  </mergeCells>
  <pageMargins left="0.85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2020-05-02T14:00:59Z</dcterms:modified>
</cp:coreProperties>
</file>