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17"/>
  <workbookPr filterPrivacy="1" defaultThemeVersion="124226"/>
  <bookViews>
    <workbookView xWindow="0" yWindow="0" windowWidth="23040" windowHeight="8484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AX13" i="1" l="1"/>
  <c r="AV13" i="1" l="1"/>
  <c r="AT13" i="1"/>
  <c r="AR13" i="1"/>
  <c r="AP13" i="1"/>
  <c r="AN13" i="1"/>
  <c r="AL13" i="1"/>
  <c r="AJ13" i="1"/>
  <c r="AG13" i="1"/>
  <c r="AE13" i="1"/>
  <c r="AC13" i="1"/>
  <c r="AA13" i="1"/>
  <c r="X13" i="1"/>
  <c r="V13" i="1"/>
  <c r="T13" i="1"/>
  <c r="R13" i="1"/>
  <c r="P13" i="1"/>
  <c r="N13" i="1"/>
  <c r="L13" i="1"/>
  <c r="J13" i="1"/>
  <c r="H13" i="1"/>
  <c r="F13" i="1"/>
  <c r="AX12" i="1"/>
  <c r="AV12" i="1"/>
  <c r="AT12" i="1"/>
  <c r="AR12" i="1"/>
  <c r="AP12" i="1"/>
  <c r="AN12" i="1"/>
  <c r="AL12" i="1"/>
  <c r="AJ12" i="1"/>
  <c r="AG12" i="1"/>
  <c r="AE12" i="1"/>
  <c r="AC12" i="1"/>
  <c r="AA12" i="1"/>
  <c r="X12" i="1"/>
  <c r="V12" i="1"/>
  <c r="T12" i="1"/>
  <c r="R12" i="1"/>
  <c r="P12" i="1"/>
  <c r="N12" i="1"/>
  <c r="L12" i="1"/>
  <c r="J12" i="1"/>
  <c r="H12" i="1"/>
  <c r="F12" i="1"/>
  <c r="AX11" i="1"/>
  <c r="AV11" i="1"/>
  <c r="AT11" i="1"/>
  <c r="AR11" i="1"/>
  <c r="AP11" i="1"/>
  <c r="AN11" i="1"/>
  <c r="AL11" i="1"/>
  <c r="AJ11" i="1"/>
  <c r="AG11" i="1"/>
  <c r="AE11" i="1"/>
  <c r="AC11" i="1"/>
  <c r="AA11" i="1"/>
  <c r="X11" i="1"/>
  <c r="V11" i="1"/>
  <c r="T11" i="1"/>
  <c r="R11" i="1"/>
  <c r="P11" i="1"/>
  <c r="N11" i="1"/>
  <c r="L11" i="1"/>
  <c r="J11" i="1"/>
  <c r="H11" i="1"/>
  <c r="F11" i="1"/>
  <c r="AX10" i="1"/>
  <c r="AV10" i="1"/>
  <c r="AT10" i="1"/>
  <c r="AR10" i="1"/>
  <c r="AP10" i="1"/>
  <c r="AN10" i="1"/>
  <c r="AL10" i="1"/>
  <c r="AJ10" i="1"/>
  <c r="AG10" i="1"/>
  <c r="AE10" i="1"/>
  <c r="AC10" i="1"/>
  <c r="AA10" i="1"/>
  <c r="X10" i="1"/>
  <c r="V10" i="1"/>
  <c r="T10" i="1"/>
  <c r="R10" i="1"/>
  <c r="P10" i="1"/>
  <c r="N10" i="1"/>
  <c r="L10" i="1"/>
  <c r="J10" i="1"/>
  <c r="H10" i="1"/>
  <c r="F10" i="1"/>
  <c r="AY13" i="1" l="1"/>
  <c r="AH13" i="1"/>
  <c r="AH12" i="1"/>
  <c r="Y11" i="1"/>
  <c r="AY10" i="1"/>
  <c r="Y12" i="1"/>
  <c r="AY11" i="1"/>
  <c r="AH11" i="1"/>
  <c r="AY12" i="1"/>
  <c r="Y13" i="1"/>
  <c r="Y10" i="1"/>
  <c r="AH10" i="1"/>
  <c r="AZ13" i="1" l="1"/>
  <c r="AZ11" i="1"/>
  <c r="AZ12" i="1"/>
  <c r="AZ10" i="1"/>
</calcChain>
</file>

<file path=xl/sharedStrings.xml><?xml version="1.0" encoding="utf-8"?>
<sst xmlns="http://schemas.openxmlformats.org/spreadsheetml/2006/main" count="132" uniqueCount="107">
  <si>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</si>
  <si>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</si>
  <si>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</si>
  <si>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</si>
  <si>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</si>
  <si>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</si>
  <si>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</si>
  <si>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</si>
  <si>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</si>
  <si>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</si>
  <si>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</si>
  <si>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</si>
  <si>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</si>
  <si>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</si>
  <si>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</si>
  <si>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</si>
  <si>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</si>
  <si>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</si>
  <si>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</si>
  <si>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</si>
  <si>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</si>
  <si>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</si>
  <si>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</si>
  <si>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</si>
  <si>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</si>
  <si>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</si>
  <si>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</si>
  <si>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</si>
  <si>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</si>
  <si>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</si>
  <si>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</si>
  <si>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</si>
  <si>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</si>
  <si>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</si>
  <si>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</si>
  <si>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</si>
  <si>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</si>
  <si>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</si>
  <si>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</si>
  <si>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</si>
  <si>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</si>
  <si>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</si>
  <si>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</si>
  <si>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</si>
  <si>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</si>
  <si>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</si>
  <si>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</si>
  <si>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</si>
  <si>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</si>
  <si>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</si>
  <si>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</si>
  <si>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</si>
  <si>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</si>
  <si>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</si>
  <si>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</si>
  <si>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</si>
  <si>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</si>
  <si>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</si>
  <si>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</si>
  <si>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</si>
  <si>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</si>
  <si>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</si>
  <si>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</si>
  <si>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</si>
  <si>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</si>
  <si>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</si>
  <si>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</si>
  <si>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</si>
  <si>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</si>
  <si>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</si>
  <si>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</si>
  <si>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</si>
  <si>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</si>
  <si>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</si>
  <si>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</si>
  <si>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</si>
  <si>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</si>
  <si>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</si>
  <si>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</si>
  <si>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</si>
  <si>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</si>
  <si>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</si>
  <si>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</si>
  <si>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</si>
  <si>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</si>
  <si>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</si>
  <si>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</si>
  <si>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</si>
  <si>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</si>
  <si>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</si>
  <si>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</si>
  <si>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 xml:space="preserve"> </t>
  </si>
  <si>
    <t xml:space="preserve">       </t>
  </si>
  <si>
    <t xml:space="preserve">   IL DIRIGENTE SCOLASTICO</t>
  </si>
  <si>
    <t xml:space="preserve">  </t>
  </si>
  <si>
    <t>GARGIULO</t>
  </si>
  <si>
    <t>SEBASTIANO</t>
  </si>
  <si>
    <t>ALFANO</t>
  </si>
  <si>
    <t>VINCENZO</t>
  </si>
  <si>
    <t>PASTORE</t>
  </si>
  <si>
    <t>DANIELA</t>
  </si>
  <si>
    <t>LOBERTO</t>
  </si>
  <si>
    <t>VITO</t>
  </si>
  <si>
    <t>Prof.ssa Giuseppina Principe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</si>
  <si>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2019/20    ISTITUTO  IPSSEOA VIVIANI"</t>
    </r>
  </si>
  <si>
    <t xml:space="preserve">Castellammare di Stabia, </t>
  </si>
  <si>
    <t>A046 DISCIPLINE GIURIDICHE ED ECONOMICHE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</si>
</sst>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41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" fillId="0" borderId="1" xfId="0" applyFont="1" applyFill="1" applyBorder="1" applyProtection="1"/>
    <xf numFmtId="0" fontId="4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0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1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Protection="1">
      <protection locked="0"/>
    </xf>
    <xf numFmtId="0" fontId="12" fillId="2" borderId="17" xfId="0" applyFont="1" applyFill="1" applyBorder="1" applyProtection="1">
      <protection locked="0"/>
    </xf>
    <xf numFmtId="0" fontId="12" fillId="2" borderId="1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2" fillId="2" borderId="9" xfId="0" applyFont="1" applyFill="1" applyBorder="1" applyProtection="1">
      <protection locked="0"/>
    </xf>
    <xf numFmtId="0" fontId="12" fillId="4" borderId="11" xfId="0" applyFont="1" applyFill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4" fillId="0" borderId="20" xfId="0" applyFont="1" applyBorder="1" applyAlignment="1" applyProtection="1">
      <alignment horizontal="right" vertical="top" textRotation="90" wrapText="1"/>
    </xf>
    <xf numFmtId="0" fontId="12" fillId="6" borderId="10" xfId="0" applyFont="1" applyFill="1" applyBorder="1" applyAlignment="1" applyProtection="1">
      <alignment textRotation="90" wrapText="1"/>
    </xf>
    <xf numFmtId="0" fontId="14" fillId="0" borderId="10" xfId="0" applyFont="1" applyBorder="1" applyAlignment="1" applyProtection="1">
      <alignment textRotation="90" wrapText="1"/>
    </xf>
    <xf numFmtId="0" fontId="14" fillId="0" borderId="15" xfId="0" applyFont="1" applyBorder="1" applyAlignment="1" applyProtection="1">
      <alignment horizontal="right" vertical="top" textRotation="90" wrapText="1"/>
      <protection hidden="1"/>
    </xf>
    <xf numFmtId="0" fontId="12" fillId="6" borderId="15" xfId="0" applyFont="1" applyFill="1" applyBorder="1" applyAlignment="1" applyProtection="1">
      <alignment horizontal="right" vertical="top" textRotation="90" wrapText="1"/>
    </xf>
    <xf numFmtId="0" fontId="16" fillId="0" borderId="15" xfId="0" applyFont="1" applyBorder="1" applyAlignment="1" applyProtection="1">
      <alignment horizontal="left" vertical="center" textRotation="90" wrapText="1"/>
    </xf>
    <xf numFmtId="0" fontId="14" fillId="0" borderId="15" xfId="0" applyFont="1" applyBorder="1" applyAlignment="1" applyProtection="1">
      <alignment textRotation="90" wrapText="1"/>
      <protection hidden="1"/>
    </xf>
    <xf numFmtId="0" fontId="16" fillId="0" borderId="15" xfId="0" applyFont="1" applyBorder="1" applyAlignment="1" applyProtection="1">
      <alignment horizontal="left" vertical="center" textRotation="90" wrapText="1"/>
      <protection hidden="1"/>
    </xf>
    <xf numFmtId="0" fontId="12" fillId="6" borderId="15" xfId="0" applyFont="1" applyFill="1" applyBorder="1" applyAlignment="1" applyProtection="1">
      <alignment textRotation="90" wrapText="1"/>
    </xf>
    <xf numFmtId="0" fontId="18" fillId="0" borderId="21" xfId="0" applyFont="1" applyBorder="1" applyAlignment="1" applyProtection="1">
      <alignment textRotation="90" wrapText="1"/>
      <protection hidden="1"/>
    </xf>
    <xf numFmtId="0" fontId="14" fillId="3" borderId="11" xfId="0" applyFont="1" applyFill="1" applyBorder="1" applyAlignment="1" applyProtection="1">
      <alignment textRotation="90" wrapText="1"/>
    </xf>
    <xf numFmtId="0" fontId="12" fillId="6" borderId="13" xfId="0" applyFont="1" applyFill="1" applyBorder="1" applyAlignment="1" applyProtection="1">
      <alignment textRotation="90" wrapText="1"/>
    </xf>
    <xf numFmtId="0" fontId="14" fillId="0" borderId="10" xfId="0" applyFont="1" applyBorder="1" applyAlignment="1" applyProtection="1">
      <alignment textRotation="90" wrapText="1"/>
      <protection hidden="1"/>
    </xf>
    <xf numFmtId="0" fontId="12" fillId="6" borderId="9" xfId="0" applyFont="1" applyFill="1" applyBorder="1" applyAlignment="1" applyProtection="1">
      <alignment textRotation="90" wrapText="1"/>
    </xf>
    <xf numFmtId="0" fontId="14" fillId="0" borderId="14" xfId="0" applyFont="1" applyBorder="1" applyAlignment="1" applyProtection="1">
      <alignment textRotation="90" wrapText="1"/>
      <protection hidden="1"/>
    </xf>
    <xf numFmtId="0" fontId="14" fillId="4" borderId="22" xfId="0" applyFont="1" applyFill="1" applyBorder="1" applyAlignment="1" applyProtection="1">
      <alignment textRotation="90" wrapText="1"/>
    </xf>
    <xf numFmtId="0" fontId="14" fillId="0" borderId="23" xfId="0" applyFont="1" applyBorder="1" applyAlignment="1" applyProtection="1">
      <alignment textRotation="90" wrapText="1"/>
      <protection hidden="1"/>
    </xf>
    <xf numFmtId="0" fontId="14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2" fillId="0" borderId="25" xfId="0" applyFont="1" applyBorder="1" applyAlignment="1" applyProtection="1">
      <alignment horizontal="center"/>
    </xf>
    <xf numFmtId="0" fontId="12" fillId="0" borderId="26" xfId="0" applyFont="1" applyFill="1" applyBorder="1" applyAlignment="1" applyProtection="1">
      <alignment horizontal="center"/>
      <protection locked="0"/>
    </xf>
    <xf numFmtId="49" fontId="12" fillId="0" borderId="27" xfId="0" applyNumberFormat="1" applyFont="1" applyFill="1" applyBorder="1" applyAlignment="1" applyProtection="1">
      <alignment horizontal="center"/>
      <protection locked="0"/>
    </xf>
    <xf numFmtId="49" fontId="12" fillId="6" borderId="28" xfId="0" applyNumberFormat="1" applyFont="1" applyFill="1" applyBorder="1" applyProtection="1">
      <protection locked="0"/>
    </xf>
    <xf numFmtId="49" fontId="12" fillId="0" borderId="29" xfId="0" applyNumberFormat="1" applyFont="1" applyFill="1" applyBorder="1" applyAlignment="1" applyProtection="1">
      <alignment horizontal="center"/>
      <protection locked="0"/>
    </xf>
    <xf numFmtId="49" fontId="12" fillId="6" borderId="29" xfId="0" applyNumberFormat="1" applyFont="1" applyFill="1" applyBorder="1" applyAlignment="1" applyProtection="1">
      <alignment horizontal="center"/>
      <protection locked="0"/>
    </xf>
    <xf numFmtId="49" fontId="12" fillId="0" borderId="29" xfId="0" applyNumberFormat="1" applyFont="1" applyFill="1" applyBorder="1" applyAlignment="1" applyProtection="1">
      <alignment horizontal="center"/>
      <protection hidden="1"/>
    </xf>
    <xf numFmtId="49" fontId="12" fillId="6" borderId="26" xfId="0" applyNumberFormat="1" applyFont="1" applyFill="1" applyBorder="1" applyAlignment="1" applyProtection="1">
      <alignment horizontal="center"/>
      <protection locked="0"/>
    </xf>
    <xf numFmtId="49" fontId="19" fillId="0" borderId="26" xfId="0" applyNumberFormat="1" applyFont="1" applyFill="1" applyBorder="1" applyAlignment="1" applyProtection="1">
      <alignment horizontal="center"/>
      <protection locked="0"/>
    </xf>
    <xf numFmtId="49" fontId="12" fillId="0" borderId="26" xfId="0" applyNumberFormat="1" applyFont="1" applyFill="1" applyBorder="1" applyAlignment="1" applyProtection="1">
      <alignment horizontal="center"/>
      <protection hidden="1"/>
    </xf>
    <xf numFmtId="49" fontId="19" fillId="0" borderId="26" xfId="0" applyNumberFormat="1" applyFont="1" applyFill="1" applyBorder="1" applyAlignment="1" applyProtection="1">
      <alignment horizontal="center"/>
      <protection hidden="1"/>
    </xf>
    <xf numFmtId="49" fontId="12" fillId="0" borderId="30" xfId="0" applyNumberFormat="1" applyFont="1" applyFill="1" applyBorder="1" applyAlignment="1" applyProtection="1">
      <alignment horizontal="center"/>
      <protection hidden="1"/>
    </xf>
    <xf numFmtId="49" fontId="12" fillId="3" borderId="31" xfId="0" applyNumberFormat="1" applyFont="1" applyFill="1" applyBorder="1" applyAlignment="1" applyProtection="1">
      <alignment horizontal="center"/>
      <protection locked="0"/>
    </xf>
    <xf numFmtId="49" fontId="12" fillId="6" borderId="28" xfId="0" applyNumberFormat="1" applyFont="1" applyFill="1" applyBorder="1" applyAlignment="1" applyProtection="1">
      <alignment horizontal="center"/>
      <protection locked="0"/>
    </xf>
    <xf numFmtId="49" fontId="12" fillId="6" borderId="30" xfId="0" applyNumberFormat="1" applyFont="1" applyFill="1" applyBorder="1" applyAlignment="1" applyProtection="1">
      <alignment horizontal="center"/>
      <protection locked="0"/>
    </xf>
    <xf numFmtId="49" fontId="12" fillId="4" borderId="31" xfId="0" applyNumberFormat="1" applyFont="1" applyFill="1" applyBorder="1" applyAlignment="1" applyProtection="1">
      <alignment horizontal="center"/>
      <protection locked="0"/>
    </xf>
    <xf numFmtId="49" fontId="12" fillId="5" borderId="31" xfId="0" applyNumberFormat="1" applyFont="1" applyFill="1" applyBorder="1" applyAlignment="1" applyProtection="1">
      <alignment horizontal="center"/>
      <protection locked="0"/>
    </xf>
    <xf numFmtId="49" fontId="12" fillId="0" borderId="32" xfId="0" applyNumberFormat="1" applyFont="1" applyFill="1" applyBorder="1" applyAlignment="1" applyProtection="1">
      <alignment horizontal="center"/>
      <protection hidden="1"/>
    </xf>
    <xf numFmtId="49" fontId="20" fillId="0" borderId="33" xfId="0" applyNumberFormat="1" applyFont="1" applyFill="1" applyBorder="1" applyAlignment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6" borderId="13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6" borderId="15" xfId="0" applyFont="1" applyFill="1" applyBorder="1" applyAlignment="1" applyProtection="1">
      <alignment horizontal="center"/>
      <protection locked="0"/>
    </xf>
    <xf numFmtId="0" fontId="12" fillId="6" borderId="16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3" borderId="34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hidden="1"/>
    </xf>
    <xf numFmtId="0" fontId="12" fillId="4" borderId="22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5" borderId="22" xfId="0" applyFont="1" applyFill="1" applyBorder="1" applyAlignment="1" applyProtection="1">
      <alignment horizontal="center"/>
      <protection locked="0"/>
    </xf>
    <xf numFmtId="0" fontId="21" fillId="0" borderId="8" xfId="0" applyFont="1" applyFill="1" applyBorder="1" applyAlignment="1" applyProtection="1">
      <alignment horizontal="center"/>
      <protection hidden="1"/>
    </xf>
    <xf numFmtId="0" fontId="22" fillId="0" borderId="3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10" xfId="0" applyFont="1" applyBorder="1" applyProtection="1">
      <protection locked="0"/>
    </xf>
    <xf numFmtId="0" fontId="12" fillId="0" borderId="38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Protection="1">
      <protection locked="0"/>
    </xf>
    <xf numFmtId="0" fontId="7" fillId="0" borderId="15" xfId="0" applyFont="1" applyBorder="1" applyProtection="1"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39" xfId="0" applyFont="1" applyBorder="1" applyAlignment="1" applyProtection="1">
      <alignment horizontal="center" wrapText="1"/>
      <protection locked="0"/>
    </xf>
    <xf numFmtId="0" fontId="9" fillId="0" borderId="40" xfId="0" applyFont="1" applyBorder="1" applyAlignment="1" applyProtection="1">
      <alignment horizont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171450</xdr:rowOff>
    </xdr:from>
    <xdr:to>
      <xdr:col>4</xdr:col>
      <xdr:colOff>180975</xdr:colOff>
      <xdr:row>3</xdr:row>
      <xdr:rowOff>180975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914525" y="1952625"/>
          <a:ext cx="5143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8"/>
  <sheetViews>
    <sheetView tabSelected="1" workbookViewId="0">
      <selection activeCell="O17" sqref="O17"/>
    </sheetView>
  </sheetViews>
  <sheetFormatPr defaultRowHeight="14.4" x14ac:dyDescent="0.3"/>
  <cols>
    <col min="1" max="1" width="3" customWidth="1"/>
    <col min="2" max="2" width="11" customWidth="1"/>
    <col min="3" max="3" width="10.88671875" customWidth="1"/>
    <col min="4" max="4" width="4.44140625" customWidth="1"/>
    <col min="5" max="50" width="3.88671875" customWidth="1"/>
    <col min="51" max="51" width="4.6640625" customWidth="1"/>
    <col min="52" max="55" width="5.88671875" customWidth="1"/>
  </cols>
  <sheetData>
    <row r="1" spans="1:55" x14ac:dyDescent="0.3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Z1" s="3"/>
    </row>
    <row r="2" spans="1:55" ht="15" customHeight="1" x14ac:dyDescent="0.3">
      <c r="A2" s="129" t="s">
        <v>106</v>
      </c>
      <c r="B2" s="129"/>
      <c r="C2" s="129"/>
      <c r="D2" s="130"/>
      <c r="E2" s="1"/>
      <c r="F2" s="1"/>
      <c r="G2" s="1"/>
      <c r="H2" s="2"/>
      <c r="I2" s="1"/>
      <c r="J2" s="1"/>
      <c r="K2" s="1"/>
      <c r="L2" s="2"/>
      <c r="M2" s="1"/>
      <c r="N2" s="2"/>
      <c r="O2" s="1"/>
      <c r="P2" s="2"/>
      <c r="Q2" s="1"/>
      <c r="R2" s="2"/>
      <c r="S2" s="1"/>
      <c r="T2" s="2"/>
      <c r="U2" s="1"/>
      <c r="V2" s="2"/>
      <c r="W2" s="1"/>
      <c r="X2" s="2"/>
      <c r="Y2" s="1"/>
      <c r="Z2" s="1"/>
      <c r="AA2" s="2"/>
      <c r="AB2" s="1"/>
      <c r="AC2" s="2"/>
      <c r="AD2" s="1"/>
      <c r="AE2" s="2"/>
      <c r="AF2" s="1"/>
      <c r="AG2" s="2"/>
      <c r="AH2" s="1"/>
      <c r="AI2" s="1"/>
      <c r="AJ2" s="2"/>
      <c r="AK2" s="1"/>
      <c r="AL2" s="2"/>
      <c r="AM2" s="1"/>
      <c r="AN2" s="2"/>
      <c r="AO2" s="1"/>
      <c r="AP2" s="2"/>
      <c r="AQ2" s="1"/>
      <c r="AR2" s="2"/>
      <c r="AS2" s="1"/>
      <c r="AT2" s="2"/>
      <c r="AU2" s="1"/>
      <c r="AV2" s="2"/>
      <c r="AW2" s="1"/>
      <c r="AX2" s="2"/>
      <c r="AZ2" s="3"/>
    </row>
    <row r="3" spans="1:55" ht="15.75" customHeight="1" x14ac:dyDescent="0.3">
      <c r="A3" s="129"/>
      <c r="B3" s="129"/>
      <c r="C3" s="129"/>
      <c r="D3" s="130"/>
      <c r="E3" s="1"/>
      <c r="F3" s="1"/>
      <c r="G3" s="1"/>
      <c r="H3" s="2"/>
      <c r="I3" s="1"/>
      <c r="J3" s="1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1"/>
      <c r="AA3" s="2"/>
      <c r="AB3" s="1"/>
      <c r="AC3" s="2"/>
      <c r="AD3" s="1"/>
      <c r="AE3" s="2"/>
      <c r="AF3" s="1"/>
      <c r="AG3" s="2"/>
      <c r="AH3" s="1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2"/>
      <c r="AZ3" s="3"/>
    </row>
    <row r="4" spans="1:55" ht="60" customHeight="1" thickBot="1" x14ac:dyDescent="0.35">
      <c r="A4" s="131"/>
      <c r="B4" s="131"/>
      <c r="C4" s="131"/>
      <c r="D4" s="128"/>
      <c r="E4" s="4"/>
      <c r="F4" s="5" t="s">
        <v>104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AA4" s="8"/>
      <c r="AB4" s="8"/>
      <c r="AC4" s="8"/>
      <c r="AD4" s="8"/>
      <c r="AE4" s="8"/>
      <c r="AF4" s="8"/>
      <c r="AG4" s="8"/>
      <c r="AH4" s="6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</row>
    <row r="5" spans="1:55" ht="16.2" thickBot="1" x14ac:dyDescent="0.35">
      <c r="E5" s="9"/>
      <c r="F5" s="10" t="s">
        <v>0</v>
      </c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4"/>
      <c r="Y5" s="15"/>
      <c r="Z5" s="16"/>
      <c r="AA5" s="17" t="s">
        <v>1</v>
      </c>
      <c r="AB5" s="18"/>
      <c r="AC5" s="19"/>
      <c r="AD5" s="19"/>
      <c r="AE5" s="19"/>
      <c r="AF5" s="19"/>
      <c r="AG5" s="19"/>
      <c r="AH5" s="20"/>
      <c r="AI5" s="19"/>
      <c r="AJ5" s="21" t="s">
        <v>2</v>
      </c>
      <c r="AK5" s="22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23"/>
      <c r="AY5" s="24"/>
      <c r="AZ5" s="7"/>
      <c r="BA5" s="7"/>
    </row>
    <row r="6" spans="1:55" x14ac:dyDescent="0.3">
      <c r="E6" s="26"/>
      <c r="F6" s="27" t="s">
        <v>3</v>
      </c>
      <c r="G6" s="28" t="s">
        <v>4</v>
      </c>
      <c r="H6" s="29"/>
      <c r="I6" s="30"/>
      <c r="J6" s="14" t="s">
        <v>5</v>
      </c>
      <c r="K6" s="31" t="s">
        <v>6</v>
      </c>
      <c r="L6" s="32"/>
      <c r="M6" s="33"/>
      <c r="N6" s="14" t="s">
        <v>7</v>
      </c>
      <c r="O6" s="34" t="s">
        <v>8</v>
      </c>
      <c r="P6" s="14"/>
      <c r="Q6" s="35"/>
      <c r="R6" s="31" t="s">
        <v>9</v>
      </c>
      <c r="S6" s="31"/>
      <c r="T6" s="32"/>
      <c r="U6" s="35" t="s">
        <v>10</v>
      </c>
      <c r="V6" s="36"/>
      <c r="W6" s="35" t="s">
        <v>11</v>
      </c>
      <c r="X6" s="36"/>
      <c r="Y6" s="37"/>
      <c r="Z6" s="38"/>
      <c r="AA6" s="39" t="s">
        <v>12</v>
      </c>
      <c r="AB6" s="40"/>
      <c r="AC6" s="39" t="s">
        <v>5</v>
      </c>
      <c r="AD6" s="40"/>
      <c r="AE6" s="39" t="s">
        <v>13</v>
      </c>
      <c r="AF6" s="40"/>
      <c r="AG6" s="41" t="s">
        <v>14</v>
      </c>
      <c r="AH6" s="42"/>
      <c r="AI6" s="38"/>
      <c r="AJ6" s="43" t="s">
        <v>12</v>
      </c>
      <c r="AK6" s="40"/>
      <c r="AL6" s="43" t="s">
        <v>5</v>
      </c>
      <c r="AM6" s="40"/>
      <c r="AN6" s="43" t="s">
        <v>15</v>
      </c>
      <c r="AO6" s="40"/>
      <c r="AP6" s="43" t="s">
        <v>16</v>
      </c>
      <c r="AQ6" s="40"/>
      <c r="AR6" s="44" t="s">
        <v>17</v>
      </c>
      <c r="AS6" s="45"/>
      <c r="AT6" s="44" t="s">
        <v>18</v>
      </c>
      <c r="AU6" s="45"/>
      <c r="AV6" s="44" t="s">
        <v>19</v>
      </c>
      <c r="AW6" s="45"/>
      <c r="AX6" s="46" t="s">
        <v>20</v>
      </c>
      <c r="AY6" s="47"/>
      <c r="AZ6" s="25"/>
      <c r="BA6" s="25"/>
    </row>
    <row r="7" spans="1:55" ht="15" thickBot="1" x14ac:dyDescent="0.35">
      <c r="E7" s="126" t="s">
        <v>21</v>
      </c>
      <c r="F7" s="126"/>
      <c r="G7" s="48" t="s">
        <v>22</v>
      </c>
      <c r="H7" s="49"/>
      <c r="I7" s="123" t="s">
        <v>23</v>
      </c>
      <c r="J7" s="123"/>
      <c r="K7" s="127" t="s">
        <v>24</v>
      </c>
      <c r="L7" s="127"/>
      <c r="M7" s="50" t="s">
        <v>25</v>
      </c>
      <c r="N7" s="51"/>
      <c r="O7" s="124" t="s">
        <v>26</v>
      </c>
      <c r="P7" s="124"/>
      <c r="Q7" s="123" t="s">
        <v>27</v>
      </c>
      <c r="R7" s="123"/>
      <c r="S7" s="123"/>
      <c r="T7" s="123"/>
      <c r="U7" s="124" t="s">
        <v>28</v>
      </c>
      <c r="V7" s="124"/>
      <c r="W7" s="125" t="s">
        <v>29</v>
      </c>
      <c r="X7" s="125"/>
      <c r="Y7" s="52"/>
      <c r="Z7" s="53"/>
      <c r="AA7" s="54"/>
      <c r="AB7" s="55"/>
      <c r="AC7" s="54"/>
      <c r="AD7" s="55"/>
      <c r="AE7" s="54"/>
      <c r="AF7" s="55"/>
      <c r="AG7" s="56"/>
      <c r="AH7" s="57"/>
      <c r="AI7" s="53"/>
      <c r="AJ7" s="54"/>
      <c r="AK7" s="55"/>
      <c r="AL7" s="54"/>
      <c r="AM7" s="55" t="s">
        <v>30</v>
      </c>
      <c r="AN7" s="55"/>
      <c r="AO7" s="55"/>
      <c r="AP7" s="55"/>
      <c r="AQ7" s="55"/>
      <c r="AR7" s="55"/>
      <c r="AS7" s="55"/>
      <c r="AT7" s="56"/>
      <c r="AU7" s="56"/>
      <c r="AV7" s="56"/>
      <c r="AW7" s="55"/>
      <c r="AX7" s="58"/>
      <c r="AY7" s="59"/>
      <c r="AZ7" s="7"/>
      <c r="BA7" s="7"/>
    </row>
    <row r="8" spans="1:55" ht="71.25" customHeight="1" x14ac:dyDescent="0.3">
      <c r="A8" s="60" t="s">
        <v>31</v>
      </c>
      <c r="B8" s="61" t="s">
        <v>32</v>
      </c>
      <c r="C8" s="61" t="s">
        <v>33</v>
      </c>
      <c r="D8" s="62" t="s">
        <v>34</v>
      </c>
      <c r="E8" s="63" t="s">
        <v>35</v>
      </c>
      <c r="F8" s="64" t="s">
        <v>36</v>
      </c>
      <c r="G8" s="63" t="s">
        <v>35</v>
      </c>
      <c r="H8" s="65" t="s">
        <v>37</v>
      </c>
      <c r="I8" s="66" t="s">
        <v>38</v>
      </c>
      <c r="J8" s="67" t="s">
        <v>39</v>
      </c>
      <c r="K8" s="63" t="s">
        <v>35</v>
      </c>
      <c r="L8" s="68" t="s">
        <v>40</v>
      </c>
      <c r="M8" s="66" t="s">
        <v>41</v>
      </c>
      <c r="N8" s="69" t="s">
        <v>42</v>
      </c>
      <c r="O8" s="66" t="s">
        <v>43</v>
      </c>
      <c r="P8" s="69" t="s">
        <v>44</v>
      </c>
      <c r="Q8" s="63" t="s">
        <v>45</v>
      </c>
      <c r="R8" s="68" t="s">
        <v>46</v>
      </c>
      <c r="S8" s="63" t="s">
        <v>45</v>
      </c>
      <c r="T8" s="68" t="s">
        <v>47</v>
      </c>
      <c r="U8" s="63" t="s">
        <v>45</v>
      </c>
      <c r="V8" s="68" t="s">
        <v>48</v>
      </c>
      <c r="W8" s="70" t="s">
        <v>49</v>
      </c>
      <c r="X8" s="71" t="s">
        <v>50</v>
      </c>
      <c r="Y8" s="72" t="s">
        <v>51</v>
      </c>
      <c r="Z8" s="73" t="s">
        <v>49</v>
      </c>
      <c r="AA8" s="74" t="s">
        <v>52</v>
      </c>
      <c r="AB8" s="63" t="s">
        <v>53</v>
      </c>
      <c r="AC8" s="68" t="s">
        <v>54</v>
      </c>
      <c r="AD8" s="63" t="s">
        <v>55</v>
      </c>
      <c r="AE8" s="68" t="s">
        <v>56</v>
      </c>
      <c r="AF8" s="75" t="s">
        <v>49</v>
      </c>
      <c r="AG8" s="76" t="s">
        <v>57</v>
      </c>
      <c r="AH8" s="77" t="s">
        <v>58</v>
      </c>
      <c r="AI8" s="75" t="s">
        <v>59</v>
      </c>
      <c r="AJ8" s="68" t="s">
        <v>60</v>
      </c>
      <c r="AK8" s="75" t="s">
        <v>49</v>
      </c>
      <c r="AL8" s="68" t="s">
        <v>61</v>
      </c>
      <c r="AM8" s="70" t="s">
        <v>62</v>
      </c>
      <c r="AN8" s="68" t="s">
        <v>63</v>
      </c>
      <c r="AO8" s="70" t="s">
        <v>64</v>
      </c>
      <c r="AP8" s="68" t="s">
        <v>65</v>
      </c>
      <c r="AQ8" s="70" t="s">
        <v>66</v>
      </c>
      <c r="AR8" s="68" t="s">
        <v>67</v>
      </c>
      <c r="AS8" s="70" t="s">
        <v>68</v>
      </c>
      <c r="AT8" s="68" t="s">
        <v>69</v>
      </c>
      <c r="AU8" s="75" t="s">
        <v>49</v>
      </c>
      <c r="AV8" s="68" t="s">
        <v>70</v>
      </c>
      <c r="AW8" s="75" t="s">
        <v>71</v>
      </c>
      <c r="AX8" s="78" t="s">
        <v>72</v>
      </c>
      <c r="AY8" s="79" t="s">
        <v>73</v>
      </c>
      <c r="AZ8" s="80" t="s">
        <v>74</v>
      </c>
      <c r="BA8" s="81" t="s">
        <v>75</v>
      </c>
    </row>
    <row r="9" spans="1:55" ht="18" thickBot="1" x14ac:dyDescent="0.35">
      <c r="A9" s="120"/>
      <c r="B9" s="82"/>
      <c r="C9" s="82"/>
      <c r="D9" s="83"/>
      <c r="E9" s="84"/>
      <c r="F9" s="85" t="s">
        <v>76</v>
      </c>
      <c r="G9" s="86"/>
      <c r="H9" s="87" t="s">
        <v>76</v>
      </c>
      <c r="I9" s="88"/>
      <c r="J9" s="89" t="s">
        <v>77</v>
      </c>
      <c r="K9" s="88"/>
      <c r="L9" s="90" t="s">
        <v>78</v>
      </c>
      <c r="M9" s="88"/>
      <c r="N9" s="91" t="s">
        <v>77</v>
      </c>
      <c r="O9" s="88"/>
      <c r="P9" s="90" t="s">
        <v>78</v>
      </c>
      <c r="Q9" s="88"/>
      <c r="R9" s="90" t="s">
        <v>79</v>
      </c>
      <c r="S9" s="88"/>
      <c r="T9" s="90" t="s">
        <v>78</v>
      </c>
      <c r="U9" s="88"/>
      <c r="V9" s="90" t="s">
        <v>80</v>
      </c>
      <c r="W9" s="88"/>
      <c r="X9" s="92" t="s">
        <v>81</v>
      </c>
      <c r="Y9" s="93"/>
      <c r="Z9" s="94"/>
      <c r="AA9" s="87" t="s">
        <v>82</v>
      </c>
      <c r="AB9" s="86"/>
      <c r="AC9" s="90" t="s">
        <v>83</v>
      </c>
      <c r="AD9" s="88"/>
      <c r="AE9" s="90" t="s">
        <v>78</v>
      </c>
      <c r="AF9" s="95"/>
      <c r="AG9" s="92" t="s">
        <v>82</v>
      </c>
      <c r="AH9" s="96"/>
      <c r="AI9" s="94"/>
      <c r="AJ9" s="87" t="s">
        <v>84</v>
      </c>
      <c r="AK9" s="86"/>
      <c r="AL9" s="90" t="s">
        <v>85</v>
      </c>
      <c r="AM9" s="88"/>
      <c r="AN9" s="90" t="s">
        <v>86</v>
      </c>
      <c r="AO9" s="88"/>
      <c r="AP9" s="90" t="s">
        <v>78</v>
      </c>
      <c r="AQ9" s="88"/>
      <c r="AR9" s="90" t="s">
        <v>87</v>
      </c>
      <c r="AS9" s="88"/>
      <c r="AT9" s="90" t="s">
        <v>86</v>
      </c>
      <c r="AU9" s="88"/>
      <c r="AV9" s="90" t="s">
        <v>88</v>
      </c>
      <c r="AW9" s="95"/>
      <c r="AX9" s="92" t="s">
        <v>89</v>
      </c>
      <c r="AY9" s="97"/>
      <c r="AZ9" s="98"/>
      <c r="BA9" s="99"/>
    </row>
    <row r="10" spans="1:55" x14ac:dyDescent="0.3">
      <c r="A10" s="121">
        <v>1</v>
      </c>
      <c r="B10" s="119" t="s">
        <v>95</v>
      </c>
      <c r="C10" s="122" t="s">
        <v>96</v>
      </c>
      <c r="D10" s="100"/>
      <c r="E10" s="101">
        <v>22</v>
      </c>
      <c r="F10" s="102">
        <f t="shared" ref="F10:F13" si="0">E10*6</f>
        <v>132</v>
      </c>
      <c r="G10" s="103"/>
      <c r="H10" s="102">
        <f t="shared" ref="H10:H13" si="1">G10*6</f>
        <v>0</v>
      </c>
      <c r="I10" s="104"/>
      <c r="J10" s="105">
        <f t="shared" ref="J10:J13" si="2">IF(I10&lt;=4,I10*3,12+(I10-4)*3*2/3)</f>
        <v>0</v>
      </c>
      <c r="K10" s="103"/>
      <c r="L10" s="102">
        <f t="shared" ref="L10:L13" si="3">K10*3</f>
        <v>0</v>
      </c>
      <c r="M10" s="103"/>
      <c r="N10" s="102">
        <f t="shared" ref="N10:N13" si="4">IF(M10&lt;=4,M10*3,12+(M10-4)*3*2/3)</f>
        <v>0</v>
      </c>
      <c r="O10" s="103"/>
      <c r="P10" s="102">
        <f t="shared" ref="P10:P13" si="5">O10*3</f>
        <v>0</v>
      </c>
      <c r="Q10" s="103">
        <v>5</v>
      </c>
      <c r="R10" s="102">
        <f t="shared" ref="R10:R13" si="6">IF(Q10&gt;10,20,Q10*2)</f>
        <v>10</v>
      </c>
      <c r="S10" s="103">
        <v>17</v>
      </c>
      <c r="T10" s="102">
        <f t="shared" ref="T10:T13" si="7">S10*3</f>
        <v>51</v>
      </c>
      <c r="U10" s="103"/>
      <c r="V10" s="106">
        <f t="shared" ref="V10:V13" si="8">U10</f>
        <v>0</v>
      </c>
      <c r="W10" s="103" t="s">
        <v>90</v>
      </c>
      <c r="X10" s="102">
        <f t="shared" ref="X10:X13" si="9">IF(W10="si",10,0)</f>
        <v>10</v>
      </c>
      <c r="Y10" s="107">
        <f t="shared" ref="Y10:Y13" si="10">F10+H10+J10+L10+N10+P10+R10+T10+V10+X10</f>
        <v>203</v>
      </c>
      <c r="Z10" s="101" t="s">
        <v>90</v>
      </c>
      <c r="AA10" s="102">
        <f t="shared" ref="AA10:AA13" si="11">IF(Z10="si",6,0)</f>
        <v>6</v>
      </c>
      <c r="AB10" s="103"/>
      <c r="AC10" s="102">
        <f t="shared" ref="AC10:AC13" si="12">AB10*4</f>
        <v>0</v>
      </c>
      <c r="AD10" s="103"/>
      <c r="AE10" s="102">
        <f t="shared" ref="AE10:AE13" si="13">AD10*3</f>
        <v>0</v>
      </c>
      <c r="AF10" s="103"/>
      <c r="AG10" s="108">
        <f t="shared" ref="AG10:AG13" si="14">IF(AF10="si",6,0)</f>
        <v>0</v>
      </c>
      <c r="AH10" s="109">
        <f t="shared" ref="AH10:AH13" si="15">AA10+AC10+AE10+AG10</f>
        <v>6</v>
      </c>
      <c r="AI10" s="101"/>
      <c r="AJ10" s="102">
        <f t="shared" ref="AJ10:AJ13" si="16">AI10*3</f>
        <v>0</v>
      </c>
      <c r="AK10" s="103" t="s">
        <v>90</v>
      </c>
      <c r="AL10" s="110">
        <f>IF(AK10="si",12,0)</f>
        <v>12</v>
      </c>
      <c r="AM10" s="103"/>
      <c r="AN10" s="102">
        <f>AM10*5</f>
        <v>0</v>
      </c>
      <c r="AO10" s="103"/>
      <c r="AP10" s="102">
        <f t="shared" ref="AP10:AP13" si="17">AO10*3</f>
        <v>0</v>
      </c>
      <c r="AQ10" s="103"/>
      <c r="AR10" s="102">
        <f t="shared" ref="AR10:AR13" si="18">AQ10</f>
        <v>0</v>
      </c>
      <c r="AS10" s="103"/>
      <c r="AT10" s="102">
        <f t="shared" ref="AT10:AT13" si="19">AS10*5</f>
        <v>0</v>
      </c>
      <c r="AU10" s="103"/>
      <c r="AV10" s="102">
        <f t="shared" ref="AV10:AV13" si="20">IF(AU10="si",5,0)</f>
        <v>0</v>
      </c>
      <c r="AW10" s="103">
        <v>1</v>
      </c>
      <c r="AX10" s="110">
        <f t="shared" ref="AX10:AX13" si="21">AW10*1</f>
        <v>1</v>
      </c>
      <c r="AY10" s="111">
        <f>AJ10+AL10+AX10+IF(AN10+AP10+AR10+AT10+AV10&gt;10,10,AN10+AP10+AR10+AT10+AV10)</f>
        <v>13</v>
      </c>
      <c r="AZ10" s="112">
        <f>Y10+AH10+AY10</f>
        <v>222</v>
      </c>
      <c r="BA10" s="113"/>
      <c r="BB10" s="1"/>
      <c r="BC10" s="1"/>
    </row>
    <row r="11" spans="1:55" x14ac:dyDescent="0.3">
      <c r="A11" s="121">
        <v>2</v>
      </c>
      <c r="B11" s="119" t="s">
        <v>97</v>
      </c>
      <c r="C11" s="122" t="s">
        <v>98</v>
      </c>
      <c r="D11" s="100"/>
      <c r="E11" s="101">
        <v>9</v>
      </c>
      <c r="F11" s="102">
        <f t="shared" si="0"/>
        <v>54</v>
      </c>
      <c r="G11" s="103"/>
      <c r="H11" s="102">
        <f t="shared" si="1"/>
        <v>0</v>
      </c>
      <c r="I11" s="104">
        <v>18</v>
      </c>
      <c r="J11" s="105">
        <f t="shared" si="2"/>
        <v>40</v>
      </c>
      <c r="K11" s="103"/>
      <c r="L11" s="102">
        <f t="shared" si="3"/>
        <v>0</v>
      </c>
      <c r="M11" s="103"/>
      <c r="N11" s="102">
        <f t="shared" si="4"/>
        <v>0</v>
      </c>
      <c r="O11" s="103"/>
      <c r="P11" s="102">
        <f t="shared" si="5"/>
        <v>0</v>
      </c>
      <c r="Q11" s="103">
        <v>2</v>
      </c>
      <c r="R11" s="102">
        <f t="shared" si="6"/>
        <v>4</v>
      </c>
      <c r="S11" s="103"/>
      <c r="T11" s="102">
        <f t="shared" si="7"/>
        <v>0</v>
      </c>
      <c r="U11" s="103"/>
      <c r="V11" s="106">
        <f t="shared" si="8"/>
        <v>0</v>
      </c>
      <c r="W11" s="103"/>
      <c r="X11" s="102">
        <f t="shared" si="9"/>
        <v>0</v>
      </c>
      <c r="Y11" s="107">
        <f t="shared" si="10"/>
        <v>98</v>
      </c>
      <c r="Z11" s="101" t="s">
        <v>90</v>
      </c>
      <c r="AA11" s="102">
        <f t="shared" si="11"/>
        <v>6</v>
      </c>
      <c r="AB11" s="103"/>
      <c r="AC11" s="102">
        <f t="shared" si="12"/>
        <v>0</v>
      </c>
      <c r="AD11" s="103"/>
      <c r="AE11" s="102">
        <f t="shared" si="13"/>
        <v>0</v>
      </c>
      <c r="AF11" s="103"/>
      <c r="AG11" s="108">
        <f t="shared" si="14"/>
        <v>0</v>
      </c>
      <c r="AH11" s="109">
        <f t="shared" si="15"/>
        <v>6</v>
      </c>
      <c r="AI11" s="101"/>
      <c r="AJ11" s="102">
        <f t="shared" si="16"/>
        <v>0</v>
      </c>
      <c r="AK11" s="103" t="s">
        <v>90</v>
      </c>
      <c r="AL11" s="110">
        <f>IF(AK11="si",12,0)</f>
        <v>12</v>
      </c>
      <c r="AM11" s="103"/>
      <c r="AN11" s="102">
        <f>AM11*5</f>
        <v>0</v>
      </c>
      <c r="AO11" s="103"/>
      <c r="AP11" s="102">
        <f t="shared" si="17"/>
        <v>0</v>
      </c>
      <c r="AQ11" s="103">
        <v>2</v>
      </c>
      <c r="AR11" s="102">
        <f t="shared" si="18"/>
        <v>2</v>
      </c>
      <c r="AS11" s="103"/>
      <c r="AT11" s="102">
        <f t="shared" si="19"/>
        <v>0</v>
      </c>
      <c r="AU11" s="103"/>
      <c r="AV11" s="102">
        <f t="shared" si="20"/>
        <v>0</v>
      </c>
      <c r="AW11" s="103">
        <v>3</v>
      </c>
      <c r="AX11" s="110">
        <f t="shared" si="21"/>
        <v>3</v>
      </c>
      <c r="AY11" s="111">
        <f>AJ11+AL11+AX11+IF(AN11+AP11+AR11+AT11+AV11&gt;10,10,AN11+AP11+AR11+AT11+AV11)</f>
        <v>17</v>
      </c>
      <c r="AZ11" s="112">
        <f>Y11+AH11+AY11</f>
        <v>121</v>
      </c>
      <c r="BA11" s="113"/>
      <c r="BB11" s="1"/>
      <c r="BC11" s="1"/>
    </row>
    <row r="12" spans="1:55" x14ac:dyDescent="0.3">
      <c r="A12" s="121">
        <v>3</v>
      </c>
      <c r="B12" s="119" t="s">
        <v>99</v>
      </c>
      <c r="C12" s="122" t="s">
        <v>100</v>
      </c>
      <c r="D12" s="100"/>
      <c r="E12" s="101">
        <v>4</v>
      </c>
      <c r="F12" s="102">
        <f t="shared" si="0"/>
        <v>24</v>
      </c>
      <c r="G12" s="103"/>
      <c r="H12" s="102">
        <f t="shared" si="1"/>
        <v>0</v>
      </c>
      <c r="I12" s="104">
        <v>20</v>
      </c>
      <c r="J12" s="105">
        <f t="shared" si="2"/>
        <v>44</v>
      </c>
      <c r="K12" s="103"/>
      <c r="L12" s="102">
        <f t="shared" si="3"/>
        <v>0</v>
      </c>
      <c r="M12" s="103"/>
      <c r="N12" s="102">
        <f t="shared" si="4"/>
        <v>0</v>
      </c>
      <c r="O12" s="103"/>
      <c r="P12" s="102">
        <f t="shared" si="5"/>
        <v>0</v>
      </c>
      <c r="Q12" s="103">
        <v>2</v>
      </c>
      <c r="R12" s="102">
        <f t="shared" si="6"/>
        <v>4</v>
      </c>
      <c r="S12" s="103"/>
      <c r="T12" s="102">
        <f t="shared" si="7"/>
        <v>0</v>
      </c>
      <c r="U12" s="103"/>
      <c r="V12" s="106">
        <f t="shared" si="8"/>
        <v>0</v>
      </c>
      <c r="W12" s="103"/>
      <c r="X12" s="102">
        <f t="shared" si="9"/>
        <v>0</v>
      </c>
      <c r="Y12" s="107">
        <f t="shared" si="10"/>
        <v>72</v>
      </c>
      <c r="Z12" s="101"/>
      <c r="AA12" s="102">
        <f t="shared" si="11"/>
        <v>0</v>
      </c>
      <c r="AB12" s="103"/>
      <c r="AC12" s="102">
        <f t="shared" si="12"/>
        <v>0</v>
      </c>
      <c r="AD12" s="103"/>
      <c r="AE12" s="102">
        <f t="shared" si="13"/>
        <v>0</v>
      </c>
      <c r="AF12" s="103"/>
      <c r="AG12" s="108">
        <f t="shared" si="14"/>
        <v>0</v>
      </c>
      <c r="AH12" s="109">
        <f t="shared" si="15"/>
        <v>0</v>
      </c>
      <c r="AI12" s="101"/>
      <c r="AJ12" s="102">
        <f t="shared" si="16"/>
        <v>0</v>
      </c>
      <c r="AK12" s="103" t="s">
        <v>90</v>
      </c>
      <c r="AL12" s="110">
        <f>IF(AK12="si",12,0)</f>
        <v>12</v>
      </c>
      <c r="AM12" s="103">
        <v>1</v>
      </c>
      <c r="AN12" s="102">
        <f>AM12*5</f>
        <v>5</v>
      </c>
      <c r="AO12" s="103"/>
      <c r="AP12" s="102">
        <f t="shared" si="17"/>
        <v>0</v>
      </c>
      <c r="AQ12" s="103">
        <v>1</v>
      </c>
      <c r="AR12" s="102">
        <f t="shared" si="18"/>
        <v>1</v>
      </c>
      <c r="AS12" s="103"/>
      <c r="AT12" s="102">
        <f t="shared" si="19"/>
        <v>0</v>
      </c>
      <c r="AU12" s="103"/>
      <c r="AV12" s="102">
        <f t="shared" si="20"/>
        <v>0</v>
      </c>
      <c r="AW12" s="103"/>
      <c r="AX12" s="110">
        <f t="shared" si="21"/>
        <v>0</v>
      </c>
      <c r="AY12" s="111">
        <f>AJ12+AL12+AX12+IF(AN12+AP12+AR12+AT12+AV12&gt;10,10,AN12+AP12+AR12+AT12+AV12)</f>
        <v>18</v>
      </c>
      <c r="AZ12" s="112">
        <f>Y12+AH12+AY12</f>
        <v>90</v>
      </c>
      <c r="BA12" s="113"/>
      <c r="BB12" s="1"/>
      <c r="BC12" s="1"/>
    </row>
    <row r="13" spans="1:55" x14ac:dyDescent="0.3">
      <c r="A13" s="121">
        <v>4</v>
      </c>
      <c r="B13" s="119" t="s">
        <v>101</v>
      </c>
      <c r="C13" s="122" t="s">
        <v>102</v>
      </c>
      <c r="D13" s="100"/>
      <c r="E13" s="101">
        <v>4</v>
      </c>
      <c r="F13" s="102">
        <f t="shared" si="0"/>
        <v>24</v>
      </c>
      <c r="G13" s="103"/>
      <c r="H13" s="102">
        <f t="shared" si="1"/>
        <v>0</v>
      </c>
      <c r="I13" s="104">
        <v>14</v>
      </c>
      <c r="J13" s="105">
        <f t="shared" si="2"/>
        <v>32</v>
      </c>
      <c r="K13" s="103"/>
      <c r="L13" s="102">
        <f t="shared" si="3"/>
        <v>0</v>
      </c>
      <c r="M13" s="103"/>
      <c r="N13" s="102">
        <f t="shared" si="4"/>
        <v>0</v>
      </c>
      <c r="O13" s="103"/>
      <c r="P13" s="102">
        <f t="shared" si="5"/>
        <v>0</v>
      </c>
      <c r="Q13" s="103">
        <v>1</v>
      </c>
      <c r="R13" s="102">
        <f t="shared" si="6"/>
        <v>2</v>
      </c>
      <c r="S13" s="103"/>
      <c r="T13" s="102">
        <f t="shared" si="7"/>
        <v>0</v>
      </c>
      <c r="U13" s="103"/>
      <c r="V13" s="106">
        <f t="shared" si="8"/>
        <v>0</v>
      </c>
      <c r="W13" s="103"/>
      <c r="X13" s="102">
        <f t="shared" si="9"/>
        <v>0</v>
      </c>
      <c r="Y13" s="107">
        <f t="shared" si="10"/>
        <v>58</v>
      </c>
      <c r="Z13" s="101"/>
      <c r="AA13" s="102">
        <f t="shared" si="11"/>
        <v>0</v>
      </c>
      <c r="AB13" s="103"/>
      <c r="AC13" s="102">
        <f t="shared" si="12"/>
        <v>0</v>
      </c>
      <c r="AD13" s="103"/>
      <c r="AE13" s="102">
        <f t="shared" si="13"/>
        <v>0</v>
      </c>
      <c r="AF13" s="103"/>
      <c r="AG13" s="108">
        <f t="shared" si="14"/>
        <v>0</v>
      </c>
      <c r="AH13" s="109">
        <f t="shared" si="15"/>
        <v>0</v>
      </c>
      <c r="AI13" s="101"/>
      <c r="AJ13" s="102">
        <f t="shared" si="16"/>
        <v>0</v>
      </c>
      <c r="AK13" s="103" t="s">
        <v>90</v>
      </c>
      <c r="AL13" s="110">
        <f>IF(AK13="si",12,0)</f>
        <v>12</v>
      </c>
      <c r="AM13" s="103"/>
      <c r="AN13" s="102">
        <f>AM13*5</f>
        <v>0</v>
      </c>
      <c r="AO13" s="103"/>
      <c r="AP13" s="102">
        <f t="shared" si="17"/>
        <v>0</v>
      </c>
      <c r="AQ13" s="103">
        <v>2</v>
      </c>
      <c r="AR13" s="102">
        <f t="shared" si="18"/>
        <v>2</v>
      </c>
      <c r="AS13" s="103"/>
      <c r="AT13" s="102">
        <f t="shared" si="19"/>
        <v>0</v>
      </c>
      <c r="AU13" s="103"/>
      <c r="AV13" s="102">
        <f t="shared" si="20"/>
        <v>0</v>
      </c>
      <c r="AW13" s="103"/>
      <c r="AX13" s="110">
        <f t="shared" si="21"/>
        <v>0</v>
      </c>
      <c r="AY13" s="111">
        <f>AJ13+AL13+AX13+IF(AN13+AP13+AR13+AT13+AV13&gt;10,10,AN13+AP13+AR13+AT13+AV13)</f>
        <v>14</v>
      </c>
      <c r="AZ13" s="112">
        <f>Y13+AH13+AY13</f>
        <v>72</v>
      </c>
      <c r="BA13" s="113"/>
      <c r="BB13" s="1"/>
      <c r="BC13" s="1"/>
    </row>
    <row r="14" spans="1:55" x14ac:dyDescent="0.3">
      <c r="A14" s="114"/>
      <c r="BB14" s="1"/>
      <c r="BC14" s="1"/>
    </row>
    <row r="15" spans="1:55" x14ac:dyDescent="0.3">
      <c r="A15" s="114"/>
      <c r="BB15" s="1"/>
      <c r="BC15" s="1"/>
    </row>
    <row r="16" spans="1:55" x14ac:dyDescent="0.3">
      <c r="A16" s="114"/>
      <c r="B16" s="114"/>
      <c r="C16" s="114"/>
      <c r="D16" s="7" t="s">
        <v>91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6"/>
      <c r="AX16" s="6"/>
      <c r="AY16" s="114"/>
      <c r="AZ16" s="114"/>
      <c r="BA16" s="116"/>
      <c r="BB16" s="7"/>
      <c r="BC16" s="7"/>
    </row>
    <row r="17" spans="1:55" x14ac:dyDescent="0.3">
      <c r="A17" s="114"/>
      <c r="B17" s="114"/>
      <c r="C17" s="114"/>
      <c r="D17" s="114" t="s">
        <v>92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6"/>
      <c r="AX17" s="6"/>
      <c r="AY17" s="6"/>
      <c r="AZ17" s="6"/>
      <c r="BA17" s="6"/>
      <c r="BB17" s="7"/>
      <c r="BC17" s="7"/>
    </row>
    <row r="18" spans="1:55" ht="15.6" x14ac:dyDescent="0.3">
      <c r="A18" s="114"/>
      <c r="B18" s="115" t="s">
        <v>105</v>
      </c>
      <c r="C18" s="115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5" t="s">
        <v>93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6"/>
      <c r="AX18" s="6"/>
      <c r="AY18" s="6"/>
      <c r="AZ18" s="6"/>
      <c r="BA18" s="6"/>
      <c r="BB18" s="7"/>
      <c r="BC18" s="7"/>
    </row>
    <row r="19" spans="1:55" ht="15.6" x14ac:dyDescent="0.3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7" t="s">
        <v>103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6"/>
      <c r="AX19" s="6"/>
      <c r="AY19" s="6"/>
      <c r="AZ19" s="6"/>
      <c r="BA19" s="6"/>
      <c r="BB19" s="7"/>
      <c r="BC19" s="7"/>
    </row>
    <row r="20" spans="1:55" x14ac:dyDescent="0.3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6"/>
      <c r="AX20" s="6"/>
      <c r="AY20" s="6"/>
      <c r="AZ20" s="6"/>
      <c r="BA20" s="6"/>
      <c r="BB20" s="7"/>
      <c r="BC20" s="7"/>
    </row>
    <row r="21" spans="1:55" x14ac:dyDescent="0.3">
      <c r="A21" s="7"/>
      <c r="B21" s="7"/>
      <c r="C21" s="7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18" t="s">
        <v>94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7"/>
      <c r="BC21" s="7"/>
    </row>
    <row r="22" spans="1:55" x14ac:dyDescent="0.3">
      <c r="A22" s="7"/>
      <c r="B22" s="7"/>
      <c r="C22" s="7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7"/>
      <c r="BC22" s="7"/>
    </row>
    <row r="23" spans="1:55" x14ac:dyDescent="0.3">
      <c r="A23" s="7"/>
      <c r="B23" s="7"/>
      <c r="C23" s="7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7"/>
      <c r="BC23" s="7"/>
    </row>
    <row r="24" spans="1:55" x14ac:dyDescent="0.3">
      <c r="A24" s="7"/>
      <c r="B24" s="7"/>
      <c r="C24" s="7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7"/>
      <c r="BC24" s="7"/>
    </row>
    <row r="25" spans="1:55" x14ac:dyDescent="0.3">
      <c r="E25" s="1"/>
      <c r="F25" s="1"/>
      <c r="G25" s="1"/>
      <c r="H25" s="2"/>
      <c r="I25" s="1"/>
      <c r="J25" s="1"/>
      <c r="K25" s="1"/>
      <c r="L25" s="2"/>
      <c r="M25" s="1"/>
      <c r="N25" s="2"/>
      <c r="O25" s="1"/>
      <c r="P25" s="2"/>
      <c r="Q25" s="1"/>
      <c r="R25" s="2"/>
      <c r="S25" s="1"/>
      <c r="T25" s="2"/>
      <c r="U25" s="1"/>
      <c r="V25" s="2"/>
      <c r="W25" s="1"/>
      <c r="X25" s="2"/>
      <c r="Y25" s="1"/>
      <c r="Z25" s="1"/>
      <c r="AA25" s="2"/>
      <c r="AB25" s="1"/>
      <c r="AC25" s="2"/>
      <c r="AD25" s="1"/>
      <c r="AE25" s="2"/>
      <c r="AF25" s="1"/>
      <c r="AG25" s="2"/>
      <c r="AH25" s="1"/>
      <c r="AI25" s="1"/>
      <c r="AJ25" s="2"/>
      <c r="AK25" s="1"/>
      <c r="AL25" s="2"/>
      <c r="AM25" s="1"/>
      <c r="AN25" s="2"/>
      <c r="AO25" s="1"/>
      <c r="AP25" s="2"/>
      <c r="AQ25" s="1"/>
      <c r="AR25" s="2"/>
      <c r="AS25" s="1"/>
      <c r="AT25" s="2"/>
      <c r="AU25" s="1"/>
      <c r="AV25" s="2"/>
      <c r="AW25" s="1"/>
      <c r="AX25" s="2"/>
      <c r="AY25" s="1"/>
      <c r="AZ25" s="2"/>
      <c r="BA25" s="1"/>
    </row>
    <row r="26" spans="1:55" x14ac:dyDescent="0.3">
      <c r="E26" s="1"/>
      <c r="F26" s="1"/>
      <c r="G26" s="1"/>
      <c r="H26" s="2"/>
      <c r="I26" s="1"/>
      <c r="J26" s="1"/>
      <c r="K26" s="1"/>
      <c r="L26" s="2"/>
      <c r="M26" s="1"/>
      <c r="N26" s="2"/>
      <c r="O26" s="1"/>
      <c r="P26" s="2"/>
      <c r="Q26" s="1"/>
      <c r="R26" s="2"/>
      <c r="S26" s="1"/>
      <c r="T26" s="2"/>
      <c r="U26" s="1"/>
      <c r="V26" s="2"/>
      <c r="W26" s="1"/>
      <c r="X26" s="2"/>
      <c r="Y26" s="1"/>
      <c r="Z26" s="1"/>
      <c r="AA26" s="2"/>
      <c r="AB26" s="1"/>
      <c r="AC26" s="2"/>
      <c r="AD26" s="1"/>
      <c r="AE26" s="2"/>
      <c r="AF26" s="1"/>
      <c r="AG26" s="2"/>
      <c r="AH26" s="1"/>
      <c r="AI26" s="1"/>
      <c r="AJ26" s="2"/>
      <c r="AK26" s="1"/>
      <c r="AL26" s="2"/>
      <c r="AM26" s="1"/>
      <c r="AN26" s="2"/>
      <c r="AO26" s="1"/>
      <c r="AP26" s="2"/>
      <c r="AQ26" s="1"/>
      <c r="AR26" s="2"/>
      <c r="AS26" s="1"/>
      <c r="AT26" s="2"/>
      <c r="AU26" s="1"/>
      <c r="AV26" s="2"/>
      <c r="AW26" s="1"/>
      <c r="AX26" s="2"/>
      <c r="AY26" s="1"/>
      <c r="AZ26" s="2"/>
      <c r="BA26" s="1"/>
    </row>
    <row r="27" spans="1:55" x14ac:dyDescent="0.3">
      <c r="E27" s="1"/>
      <c r="F27" s="1"/>
      <c r="G27" s="1"/>
      <c r="H27" s="2"/>
      <c r="I27" s="1"/>
      <c r="J27" s="1"/>
      <c r="K27" s="1"/>
      <c r="L27" s="2"/>
      <c r="M27" s="1"/>
      <c r="N27" s="2"/>
      <c r="O27" s="1"/>
      <c r="P27" s="2"/>
      <c r="Q27" s="1"/>
      <c r="R27" s="2"/>
      <c r="S27" s="1"/>
      <c r="T27" s="2"/>
      <c r="U27" s="1"/>
      <c r="V27" s="2"/>
      <c r="W27" s="1"/>
      <c r="X27" s="2"/>
      <c r="Y27" s="1"/>
      <c r="Z27" s="1"/>
      <c r="AA27" s="2"/>
      <c r="AB27" s="1"/>
      <c r="AC27" s="2"/>
      <c r="AD27" s="1"/>
      <c r="AE27" s="2"/>
      <c r="AF27" s="1"/>
      <c r="AG27" s="2"/>
      <c r="AH27" s="1"/>
      <c r="AI27" s="1"/>
      <c r="AJ27" s="2"/>
      <c r="AK27" s="1"/>
      <c r="AL27" s="2"/>
      <c r="AM27" s="1"/>
      <c r="AN27" s="2"/>
      <c r="AO27" s="1"/>
      <c r="AP27" s="2"/>
      <c r="AQ27" s="1"/>
      <c r="AR27" s="2"/>
      <c r="AS27" s="1"/>
      <c r="AT27" s="2"/>
      <c r="AU27" s="1"/>
      <c r="AV27" s="2"/>
      <c r="AW27" s="1"/>
      <c r="AX27" s="2"/>
      <c r="AY27" s="1"/>
      <c r="AZ27" s="2"/>
      <c r="BA27" s="1"/>
    </row>
    <row r="28" spans="1:55" x14ac:dyDescent="0.3">
      <c r="E28" s="1"/>
      <c r="F28" s="1"/>
      <c r="G28" s="1"/>
      <c r="H28" s="2"/>
      <c r="I28" s="1"/>
      <c r="J28" s="1"/>
      <c r="K28" s="1"/>
      <c r="L28" s="2"/>
      <c r="M28" s="1"/>
      <c r="N28" s="2"/>
      <c r="O28" s="1"/>
      <c r="P28" s="2"/>
      <c r="Q28" s="1"/>
      <c r="R28" s="2"/>
      <c r="S28" s="1"/>
      <c r="T28" s="2"/>
      <c r="U28" s="1"/>
      <c r="V28" s="2"/>
      <c r="W28" s="1"/>
      <c r="X28" s="2"/>
      <c r="Y28" s="1"/>
      <c r="Z28" s="1"/>
      <c r="AA28" s="2"/>
      <c r="AB28" s="1"/>
      <c r="AC28" s="2"/>
      <c r="AD28" s="1"/>
      <c r="AE28" s="2"/>
      <c r="AF28" s="1"/>
      <c r="AG28" s="2"/>
      <c r="AH28" s="1"/>
      <c r="AI28" s="1"/>
      <c r="AJ28" s="2"/>
      <c r="AK28" s="1"/>
      <c r="AL28" s="2"/>
      <c r="AM28" s="1"/>
      <c r="AN28" s="2"/>
      <c r="AO28" s="1"/>
      <c r="AP28" s="2"/>
      <c r="AQ28" s="1"/>
      <c r="AR28" s="2"/>
      <c r="AS28" s="1"/>
      <c r="AT28" s="2"/>
      <c r="AU28" s="1"/>
      <c r="AV28" s="2"/>
      <c r="AW28" s="1"/>
      <c r="AX28" s="2"/>
      <c r="AY28" s="1"/>
      <c r="AZ28" s="2"/>
      <c r="BA28" s="1"/>
    </row>
  </sheetData>
  <mergeCells count="8">
    <mergeCell ref="Q7:T7"/>
    <mergeCell ref="U7:V7"/>
    <mergeCell ref="W7:X7"/>
    <mergeCell ref="A2:D4"/>
    <mergeCell ref="E7:F7"/>
    <mergeCell ref="I7:J7"/>
    <mergeCell ref="K7:L7"/>
    <mergeCell ref="O7:P7"/>
  </mergeCells>
  <pageMargins left="0.31496062992125984" right="0.11811023622047245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2020-05-02T13:53:52Z</dcterms:modified>
</cp:coreProperties>
</file>