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00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AX16" i="1"/>
  <c r="AV16"/>
  <c r="AT16"/>
  <c r="AR16"/>
  <c r="AP16"/>
  <c r="AN16"/>
  <c r="AL16"/>
  <c r="AJ16"/>
  <c r="AG16"/>
  <c r="AE16"/>
  <c r="AC16"/>
  <c r="AA16"/>
  <c r="X16"/>
  <c r="V16"/>
  <c r="T16"/>
  <c r="R16"/>
  <c r="P16"/>
  <c r="N16"/>
  <c r="L16"/>
  <c r="J16"/>
  <c r="H16"/>
  <c r="F16"/>
  <c r="AX15"/>
  <c r="AV15"/>
  <c r="AT15"/>
  <c r="AR15"/>
  <c r="AP15"/>
  <c r="AN15"/>
  <c r="AL15"/>
  <c r="AJ15"/>
  <c r="AG15"/>
  <c r="AE15"/>
  <c r="AC15"/>
  <c r="AA15"/>
  <c r="X15"/>
  <c r="V15"/>
  <c r="T15"/>
  <c r="R15"/>
  <c r="P15"/>
  <c r="N15"/>
  <c r="L15"/>
  <c r="J15"/>
  <c r="H15"/>
  <c r="F15"/>
  <c r="AX14"/>
  <c r="AV14"/>
  <c r="AT14"/>
  <c r="AR14"/>
  <c r="AP14"/>
  <c r="AN14"/>
  <c r="AL14"/>
  <c r="AJ14"/>
  <c r="AG14"/>
  <c r="AE14"/>
  <c r="AC14"/>
  <c r="AA14"/>
  <c r="X14"/>
  <c r="V14"/>
  <c r="T14"/>
  <c r="R14"/>
  <c r="P14"/>
  <c r="N14"/>
  <c r="L14"/>
  <c r="J14"/>
  <c r="H14"/>
  <c r="F14"/>
  <c r="AX13"/>
  <c r="AV13"/>
  <c r="AT13"/>
  <c r="AR13"/>
  <c r="AP13"/>
  <c r="AN13"/>
  <c r="AL13"/>
  <c r="AJ13"/>
  <c r="AG13"/>
  <c r="AE13"/>
  <c r="AC13"/>
  <c r="AA13"/>
  <c r="X13"/>
  <c r="V13"/>
  <c r="T13"/>
  <c r="R13"/>
  <c r="P13"/>
  <c r="N13"/>
  <c r="L13"/>
  <c r="J13"/>
  <c r="H13"/>
  <c r="F13"/>
  <c r="AX12"/>
  <c r="AV12"/>
  <c r="AT12"/>
  <c r="AR12"/>
  <c r="AP12"/>
  <c r="AN12"/>
  <c r="AL12"/>
  <c r="AJ12"/>
  <c r="AG12"/>
  <c r="AE12"/>
  <c r="AC12"/>
  <c r="AA12"/>
  <c r="X12"/>
  <c r="V12"/>
  <c r="T12"/>
  <c r="R12"/>
  <c r="P12"/>
  <c r="N12"/>
  <c r="L12"/>
  <c r="J12"/>
  <c r="H12"/>
  <c r="F12"/>
  <c r="AX11"/>
  <c r="AV11"/>
  <c r="AT11"/>
  <c r="AR11"/>
  <c r="AP11"/>
  <c r="AN11"/>
  <c r="AL11"/>
  <c r="AJ11"/>
  <c r="AG11"/>
  <c r="AE11"/>
  <c r="AC11"/>
  <c r="AA11"/>
  <c r="X11"/>
  <c r="V11"/>
  <c r="T11"/>
  <c r="R11"/>
  <c r="P11"/>
  <c r="N11"/>
  <c r="L11"/>
  <c r="J11"/>
  <c r="H11"/>
  <c r="F11"/>
  <c r="AX10"/>
  <c r="AV10"/>
  <c r="AT10"/>
  <c r="AR10"/>
  <c r="AP10"/>
  <c r="AN10"/>
  <c r="AL10"/>
  <c r="AJ10"/>
  <c r="AG10"/>
  <c r="AE10"/>
  <c r="AC10"/>
  <c r="AA10"/>
  <c r="X10"/>
  <c r="V10"/>
  <c r="T10"/>
  <c r="R10"/>
  <c r="P10"/>
  <c r="N10"/>
  <c r="L10"/>
  <c r="J10"/>
  <c r="H10"/>
  <c r="F10"/>
  <c r="AX9"/>
  <c r="AV9"/>
  <c r="AT9"/>
  <c r="AR9"/>
  <c r="AP9"/>
  <c r="AN9"/>
  <c r="AL9"/>
  <c r="AJ9"/>
  <c r="AG9"/>
  <c r="AE9"/>
  <c r="AC9"/>
  <c r="AA9"/>
  <c r="X9"/>
  <c r="V9"/>
  <c r="T9"/>
  <c r="R9"/>
  <c r="P9"/>
  <c r="N9"/>
  <c r="L9"/>
  <c r="J9"/>
  <c r="H9"/>
  <c r="F9"/>
  <c r="AX8"/>
  <c r="AV8"/>
  <c r="AT8"/>
  <c r="AR8"/>
  <c r="AP8"/>
  <c r="AN8"/>
  <c r="AL8"/>
  <c r="AJ8"/>
  <c r="AG8"/>
  <c r="AE8"/>
  <c r="AC8"/>
  <c r="AA8"/>
  <c r="X8"/>
  <c r="V8"/>
  <c r="T8"/>
  <c r="R8"/>
  <c r="P8"/>
  <c r="N8"/>
  <c r="L8"/>
  <c r="J8"/>
  <c r="H8"/>
  <c r="F8"/>
  <c r="AH11" l="1"/>
  <c r="AH8"/>
  <c r="AH12"/>
  <c r="AY14"/>
  <c r="AH16"/>
  <c r="AY10"/>
  <c r="Y11"/>
  <c r="AH10"/>
  <c r="AH14"/>
  <c r="Y15"/>
  <c r="Y8"/>
  <c r="AH9"/>
  <c r="AY11"/>
  <c r="Y12"/>
  <c r="AH13"/>
  <c r="AY15"/>
  <c r="Y16"/>
  <c r="AY8"/>
  <c r="Y9"/>
  <c r="AY12"/>
  <c r="Y13"/>
  <c r="AY16"/>
  <c r="AY9"/>
  <c r="Y10"/>
  <c r="AY13"/>
  <c r="Y14"/>
  <c r="AH15"/>
  <c r="AZ8" l="1"/>
  <c r="AZ11"/>
  <c r="AZ16"/>
  <c r="AZ14"/>
  <c r="AZ10"/>
  <c r="AZ12"/>
  <c r="AZ9"/>
  <c r="AZ13"/>
  <c r="AZ15"/>
</calcChain>
</file>

<file path=xl/sharedStrings.xml><?xml version="1.0" encoding="utf-8"?>
<sst xmlns="http://schemas.openxmlformats.org/spreadsheetml/2006/main" count="145" uniqueCount="118">
  <si>
    <t>II - ESIGENZE DI FAMIGLIA</t>
  </si>
  <si>
    <t xml:space="preserve">         III -  T I T O L I     G E N E R A L I</t>
  </si>
  <si>
    <t xml:space="preserve">A </t>
  </si>
  <si>
    <t xml:space="preserve">     A1</t>
  </si>
  <si>
    <t>B</t>
  </si>
  <si>
    <t xml:space="preserve">     B1</t>
  </si>
  <si>
    <t>B2</t>
  </si>
  <si>
    <t xml:space="preserve"> B + B2</t>
  </si>
  <si>
    <r>
      <t xml:space="preserve">  C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</si>
  <si>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r>
      <t xml:space="preserve"> C0 (</t>
    </r>
    <r>
      <rPr>
        <sz val="10"/>
        <color indexed="10"/>
        <rFont val="Arial"/>
        <family val="2"/>
      </rPr>
      <t>5bis</t>
    </r>
    <r>
      <rPr>
        <sz val="11"/>
        <color theme="1"/>
        <rFont val="Calibri"/>
        <family val="2"/>
        <scheme val="minor"/>
      </rPr>
      <t>)</t>
    </r>
  </si>
  <si>
    <t xml:space="preserve">     D</t>
  </si>
  <si>
    <t>A</t>
  </si>
  <si>
    <t>C</t>
  </si>
  <si>
    <t>D</t>
  </si>
  <si>
    <t>C*</t>
  </si>
  <si>
    <t>D*</t>
  </si>
  <si>
    <t>E*</t>
  </si>
  <si>
    <t>F*</t>
  </si>
  <si>
    <t>G*</t>
  </si>
  <si>
    <t>I</t>
  </si>
  <si>
    <t>Ruolo</t>
  </si>
  <si>
    <t xml:space="preserve">  Ruolo p.i.</t>
  </si>
  <si>
    <t>Pre-ruolo</t>
  </si>
  <si>
    <t>Comando</t>
  </si>
  <si>
    <t xml:space="preserve"> Pre-ruol p.i.</t>
  </si>
  <si>
    <t>Ruolo ant.app.</t>
  </si>
  <si>
    <t xml:space="preserve">  Continuità scuola</t>
  </si>
  <si>
    <t>Cont.Comune</t>
  </si>
  <si>
    <t>Una tantum</t>
  </si>
  <si>
    <t xml:space="preserve">                  *N.B.:Se C+D+E+F+G &gt;10  =10</t>
  </si>
  <si>
    <t>N. ordine</t>
  </si>
  <si>
    <t>Cognome</t>
  </si>
  <si>
    <t>Nome</t>
  </si>
  <si>
    <t>Anno nasc. (prec. a parità)</t>
  </si>
  <si>
    <r>
      <t xml:space="preserve">Inserire numero anni </t>
    </r>
    <r>
      <rPr>
        <sz val="8"/>
        <color indexed="10"/>
        <rFont val="Arial"/>
        <family val="2"/>
      </rPr>
      <t>*</t>
    </r>
  </si>
  <si>
    <t>Servizio di ruolo</t>
  </si>
  <si>
    <t>Servizio ruolo piccole isole</t>
  </si>
  <si>
    <r>
      <t>Tot. anni pre-ruolo</t>
    </r>
    <r>
      <rPr>
        <sz val="8"/>
        <color indexed="10"/>
        <rFont val="Arial"/>
        <family val="2"/>
      </rPr>
      <t>*</t>
    </r>
  </si>
  <si>
    <r>
      <t>Pre-ruolo (ricon. 4 int.+ 2/3)</t>
    </r>
    <r>
      <rPr>
        <sz val="9"/>
        <color indexed="10"/>
        <rFont val="Arial"/>
        <family val="2"/>
      </rPr>
      <t>**</t>
    </r>
  </si>
  <si>
    <r>
      <t>Comando art. 5 L.603/66</t>
    </r>
    <r>
      <rPr>
        <sz val="8"/>
        <color indexed="10"/>
        <rFont val="Arial"/>
        <family val="2"/>
      </rPr>
      <t xml:space="preserve"> ***</t>
    </r>
  </si>
  <si>
    <r>
      <t xml:space="preserve">Tot. anni p.r. picc.isole </t>
    </r>
    <r>
      <rPr>
        <sz val="8"/>
        <color indexed="10"/>
        <rFont val="Arial"/>
        <family val="2"/>
      </rPr>
      <t>*</t>
    </r>
  </si>
  <si>
    <r>
      <t>Pre-ruolo su piccole isole (riconosc. 4 int.+ 2/3)</t>
    </r>
    <r>
      <rPr>
        <sz val="9"/>
        <color indexed="10"/>
        <rFont val="Arial"/>
        <family val="2"/>
      </rPr>
      <t>**</t>
    </r>
  </si>
  <si>
    <r>
      <t xml:space="preserve">Tot.anni ruolo+aa picc.isole </t>
    </r>
    <r>
      <rPr>
        <sz val="8"/>
        <color indexed="10"/>
        <rFont val="Arial"/>
        <family val="2"/>
      </rPr>
      <t>*</t>
    </r>
  </si>
  <si>
    <r>
      <t xml:space="preserve">Ruolo ant. ruolo appart. (decorr. giur.) + idem su picc. isole </t>
    </r>
    <r>
      <rPr>
        <sz val="9"/>
        <color indexed="10"/>
        <rFont val="Arial"/>
        <family val="2"/>
      </rPr>
      <t>****</t>
    </r>
  </si>
  <si>
    <r>
      <t xml:space="preserve">Inserire numero anni (1) </t>
    </r>
    <r>
      <rPr>
        <sz val="8"/>
        <color indexed="10"/>
        <rFont val="Arial"/>
        <family val="2"/>
      </rPr>
      <t>*</t>
    </r>
  </si>
  <si>
    <t>Entro il quinquennio</t>
  </si>
  <si>
    <t>Oltre il quinquennio</t>
  </si>
  <si>
    <t>Continuità nella sede (comune) di attuale titolarità</t>
  </si>
  <si>
    <r>
      <t xml:space="preserve">Inserire "si" in caso afferm. </t>
    </r>
    <r>
      <rPr>
        <sz val="8"/>
        <color indexed="10"/>
        <rFont val="Arial"/>
        <family val="2"/>
      </rPr>
      <t>*</t>
    </r>
  </si>
  <si>
    <t>Mancata presentaz. dom. trasf. per un triennio (da 2000/01 a 2007/08)</t>
  </si>
  <si>
    <t>TOTALE PUNTI ANZ.SERV.</t>
  </si>
  <si>
    <t>Ricongiung. a familiari</t>
  </si>
  <si>
    <r>
      <t xml:space="preserve">Inserire num. figli &lt; 6 anni </t>
    </r>
    <r>
      <rPr>
        <sz val="8"/>
        <color indexed="10"/>
        <rFont val="Arial"/>
        <family val="2"/>
      </rPr>
      <t>*</t>
    </r>
  </si>
  <si>
    <t>Figli inferiori a 6 anni</t>
  </si>
  <si>
    <r>
      <t>Inserire num. figli &gt;6&lt;18 anni</t>
    </r>
    <r>
      <rPr>
        <sz val="8"/>
        <color indexed="10"/>
        <rFont val="Arial"/>
        <family val="2"/>
      </rPr>
      <t>*</t>
    </r>
  </si>
  <si>
    <t>Figli &gt;6&lt;18 anni</t>
  </si>
  <si>
    <t>Familiari minorati</t>
  </si>
  <si>
    <t>TOTALE PUNTI ESIG. FAM.</t>
  </si>
  <si>
    <r>
      <t xml:space="preserve">Inserire num. promozioni </t>
    </r>
    <r>
      <rPr>
        <sz val="8"/>
        <color indexed="10"/>
        <rFont val="Arial"/>
        <family val="2"/>
      </rPr>
      <t>*</t>
    </r>
  </si>
  <si>
    <t>Merito distinto</t>
  </si>
  <si>
    <t>Concorso pubblico ordinario</t>
  </si>
  <si>
    <r>
      <t xml:space="preserve">Inserire num. Specializz. </t>
    </r>
    <r>
      <rPr>
        <sz val="8"/>
        <color indexed="10"/>
        <rFont val="Arial"/>
        <family val="2"/>
      </rPr>
      <t>*</t>
    </r>
  </si>
  <si>
    <t>Specializzazioni</t>
  </si>
  <si>
    <r>
      <t xml:space="preserve">Inserire num. Diplomi Univ. </t>
    </r>
    <r>
      <rPr>
        <sz val="8"/>
        <color indexed="10"/>
        <rFont val="Arial"/>
        <family val="2"/>
      </rPr>
      <t>*</t>
    </r>
  </si>
  <si>
    <t>Diplomi Universitari</t>
  </si>
  <si>
    <r>
      <t xml:space="preserve">Inserire n. Corsi post-laurea </t>
    </r>
    <r>
      <rPr>
        <sz val="8"/>
        <color indexed="10"/>
        <rFont val="Arial"/>
        <family val="2"/>
      </rPr>
      <t>*</t>
    </r>
  </si>
  <si>
    <t>Corso di perfez.post-laurea</t>
  </si>
  <si>
    <r>
      <t xml:space="preserve">Inserire n. Lauree </t>
    </r>
    <r>
      <rPr>
        <sz val="8"/>
        <color indexed="10"/>
        <rFont val="Arial"/>
        <family val="2"/>
      </rPr>
      <t>*</t>
    </r>
  </si>
  <si>
    <t>Laurea</t>
  </si>
  <si>
    <t>Dottorato di ricerca</t>
  </si>
  <si>
    <r>
      <t xml:space="preserve">Inserire num. partecipazioni </t>
    </r>
    <r>
      <rPr>
        <sz val="8"/>
        <color indexed="10"/>
        <rFont val="Arial"/>
        <family val="2"/>
      </rPr>
      <t>*</t>
    </r>
  </si>
  <si>
    <t>Partecipaz. esami di stato</t>
  </si>
  <si>
    <t>TOTALE PUNTI TITOLI GEN.</t>
  </si>
  <si>
    <t>TOTALE</t>
  </si>
  <si>
    <t>NOTE</t>
  </si>
  <si>
    <t>x 6</t>
  </si>
  <si>
    <t>**</t>
  </si>
  <si>
    <t xml:space="preserve">x 3 </t>
  </si>
  <si>
    <t xml:space="preserve">x 2 </t>
  </si>
  <si>
    <t xml:space="preserve">x 1 </t>
  </si>
  <si>
    <t>+10</t>
  </si>
  <si>
    <t>+6</t>
  </si>
  <si>
    <t>x 4</t>
  </si>
  <si>
    <t>x3</t>
  </si>
  <si>
    <t>+12</t>
  </si>
  <si>
    <t xml:space="preserve">x 5 </t>
  </si>
  <si>
    <t>x 1</t>
  </si>
  <si>
    <t>+5</t>
  </si>
  <si>
    <t>x1</t>
  </si>
  <si>
    <t>SI</t>
  </si>
  <si>
    <t>SCHETTINO</t>
  </si>
  <si>
    <t>FRANCESCO</t>
  </si>
  <si>
    <t>SQUITIERI</t>
  </si>
  <si>
    <t>GIUSEPPE</t>
  </si>
  <si>
    <t>CEPPARULO</t>
  </si>
  <si>
    <t>CARMINE</t>
  </si>
  <si>
    <t xml:space="preserve">MONACO </t>
  </si>
  <si>
    <t>SERGIO</t>
  </si>
  <si>
    <t>DELLA MURA</t>
  </si>
  <si>
    <t>PIETRO</t>
  </si>
  <si>
    <t>D'ASCOLI</t>
  </si>
  <si>
    <t>ANNA</t>
  </si>
  <si>
    <t>TUBEROSA</t>
  </si>
  <si>
    <t>GIOVANNI</t>
  </si>
  <si>
    <t>VECCHIONE</t>
  </si>
  <si>
    <t>PAOLINO</t>
  </si>
  <si>
    <t xml:space="preserve">                                                                                                           </t>
  </si>
  <si>
    <t xml:space="preserve"> </t>
  </si>
  <si>
    <t xml:space="preserve">       </t>
  </si>
  <si>
    <t xml:space="preserve">   IL DIRIGENTE SCOLASTICO</t>
  </si>
  <si>
    <t xml:space="preserve">  </t>
  </si>
  <si>
    <t xml:space="preserve">CAPASSO </t>
  </si>
  <si>
    <t>CIRO</t>
  </si>
  <si>
    <t>Prof.ssa Giuseppina Principe</t>
  </si>
  <si>
    <t>lab. SAL. E VEND. B021</t>
  </si>
  <si>
    <r>
      <t>GRADUATORIA DI ISTITUTO</t>
    </r>
    <r>
      <rPr>
        <sz val="11"/>
        <color theme="1"/>
        <rFont val="Calibri"/>
        <family val="2"/>
        <scheme val="minor"/>
      </rPr>
      <t xml:space="preserve"> per l'individuazione di DOCENTI eventuali soprannumerari - A.S. 2018/19    ISTITUTO  IPSSEOA VIVIANI"</t>
    </r>
  </si>
  <si>
    <r>
      <t xml:space="preserve">                </t>
    </r>
    <r>
      <rPr>
        <b/>
        <sz val="9"/>
        <color indexed="30"/>
        <rFont val="Arial"/>
        <family val="2"/>
      </rPr>
      <t xml:space="preserve">  I -  A  N  Z  I  A  N  I  T  A'    D I     S   E   R   V  I  Z  I  O</t>
    </r>
  </si>
  <si>
    <t>Castellammare di Stabia, 20/04/2019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</si>
</sst>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b/>
      <sz val="12"/>
      <color indexed="30"/>
      <name val="Arial"/>
      <family val="2"/>
    </font>
    <font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8"/>
      <name val="Arial"/>
      <family val="2"/>
    </font>
    <font>
      <b/>
      <sz val="12"/>
      <color indexed="29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9"/>
      <color indexed="10"/>
      <name val="Arial"/>
      <family val="2"/>
    </font>
    <font>
      <sz val="7.5"/>
      <color indexed="12"/>
      <name val="Arial"/>
      <family val="2"/>
    </font>
    <font>
      <sz val="14"/>
      <color indexed="10"/>
      <name val="Arial"/>
      <family val="2"/>
    </font>
    <font>
      <sz val="8"/>
      <color indexed="5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sz val="8"/>
      <name val="Wingdings 3"/>
      <family val="1"/>
      <charset val="2"/>
    </font>
    <font>
      <b/>
      <i/>
      <sz val="12"/>
      <name val="Arial"/>
      <family val="2"/>
    </font>
    <font>
      <b/>
      <sz val="9"/>
      <color indexed="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</fills>
  <borders count="36">
    <border>
      <left/>
      <right/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Fill="1" applyBorder="1" applyProtection="1"/>
    <xf numFmtId="0" fontId="7" fillId="0" borderId="2" xfId="0" applyFont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Protection="1">
      <protection locked="0"/>
    </xf>
    <xf numFmtId="0" fontId="13" fillId="0" borderId="6" xfId="0" applyFont="1" applyFill="1" applyBorder="1" applyProtection="1"/>
    <xf numFmtId="0" fontId="0" fillId="0" borderId="4" xfId="0" applyFont="1" applyBorder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4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5" borderId="11" xfId="0" applyFill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5" borderId="11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 textRotation="90"/>
    </xf>
    <xf numFmtId="0" fontId="0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right" vertical="top" textRotation="90" wrapText="1"/>
    </xf>
    <xf numFmtId="0" fontId="15" fillId="6" borderId="10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</xf>
    <xf numFmtId="0" fontId="17" fillId="0" borderId="15" xfId="0" applyFont="1" applyBorder="1" applyAlignment="1" applyProtection="1">
      <alignment horizontal="right" vertical="top" textRotation="90" wrapText="1"/>
      <protection hidden="1"/>
    </xf>
    <xf numFmtId="0" fontId="15" fillId="6" borderId="15" xfId="0" applyFont="1" applyFill="1" applyBorder="1" applyAlignment="1" applyProtection="1">
      <alignment horizontal="right" vertical="top" textRotation="90" wrapText="1"/>
    </xf>
    <xf numFmtId="0" fontId="19" fillId="0" borderId="15" xfId="0" applyFont="1" applyBorder="1" applyAlignment="1" applyProtection="1">
      <alignment horizontal="left" vertical="center" textRotation="90" wrapText="1"/>
    </xf>
    <xf numFmtId="0" fontId="17" fillId="0" borderId="15" xfId="0" applyFont="1" applyBorder="1" applyAlignment="1" applyProtection="1">
      <alignment textRotation="90" wrapText="1"/>
      <protection hidden="1"/>
    </xf>
    <xf numFmtId="0" fontId="19" fillId="0" borderId="15" xfId="0" applyFont="1" applyBorder="1" applyAlignment="1" applyProtection="1">
      <alignment horizontal="left" vertical="center" textRotation="90" wrapText="1"/>
      <protection hidden="1"/>
    </xf>
    <xf numFmtId="0" fontId="15" fillId="6" borderId="15" xfId="0" applyFont="1" applyFill="1" applyBorder="1" applyAlignment="1" applyProtection="1">
      <alignment textRotation="90" wrapText="1"/>
    </xf>
    <xf numFmtId="0" fontId="21" fillId="0" borderId="21" xfId="0" applyFont="1" applyBorder="1" applyAlignment="1" applyProtection="1">
      <alignment textRotation="90" wrapText="1"/>
      <protection hidden="1"/>
    </xf>
    <xf numFmtId="0" fontId="17" fillId="3" borderId="11" xfId="0" applyFont="1" applyFill="1" applyBorder="1" applyAlignment="1" applyProtection="1">
      <alignment textRotation="90" wrapText="1"/>
    </xf>
    <xf numFmtId="0" fontId="15" fillId="6" borderId="13" xfId="0" applyFont="1" applyFill="1" applyBorder="1" applyAlignment="1" applyProtection="1">
      <alignment textRotation="90" wrapText="1"/>
    </xf>
    <xf numFmtId="0" fontId="17" fillId="0" borderId="10" xfId="0" applyFont="1" applyBorder="1" applyAlignment="1" applyProtection="1">
      <alignment textRotation="90" wrapText="1"/>
      <protection hidden="1"/>
    </xf>
    <xf numFmtId="0" fontId="15" fillId="6" borderId="9" xfId="0" applyFont="1" applyFill="1" applyBorder="1" applyAlignment="1" applyProtection="1">
      <alignment textRotation="90" wrapText="1"/>
    </xf>
    <xf numFmtId="0" fontId="17" fillId="0" borderId="14" xfId="0" applyFont="1" applyBorder="1" applyAlignment="1" applyProtection="1">
      <alignment textRotation="90" wrapText="1"/>
      <protection hidden="1"/>
    </xf>
    <xf numFmtId="0" fontId="17" fillId="4" borderId="22" xfId="0" applyFont="1" applyFill="1" applyBorder="1" applyAlignment="1" applyProtection="1">
      <alignment textRotation="90" wrapText="1"/>
    </xf>
    <xf numFmtId="0" fontId="17" fillId="0" borderId="23" xfId="0" applyFont="1" applyBorder="1" applyAlignment="1" applyProtection="1">
      <alignment textRotation="90" wrapText="1"/>
      <protection hidden="1"/>
    </xf>
    <xf numFmtId="0" fontId="17" fillId="5" borderId="22" xfId="0" applyFont="1" applyFill="1" applyBorder="1" applyAlignment="1" applyProtection="1">
      <alignment textRotation="90" wrapText="1"/>
    </xf>
    <xf numFmtId="0" fontId="1" fillId="0" borderId="24" xfId="0" applyFont="1" applyFill="1" applyBorder="1" applyAlignment="1" applyProtection="1">
      <alignment textRotation="90"/>
      <protection hidden="1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/>
      <protection locked="0"/>
    </xf>
    <xf numFmtId="49" fontId="15" fillId="0" borderId="28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Protection="1">
      <protection locked="0"/>
    </xf>
    <xf numFmtId="49" fontId="15" fillId="0" borderId="30" xfId="0" applyNumberFormat="1" applyFont="1" applyFill="1" applyBorder="1" applyAlignment="1" applyProtection="1">
      <alignment horizontal="center"/>
      <protection locked="0"/>
    </xf>
    <xf numFmtId="49" fontId="15" fillId="6" borderId="30" xfId="0" applyNumberFormat="1" applyFont="1" applyFill="1" applyBorder="1" applyAlignment="1" applyProtection="1">
      <alignment horizontal="center"/>
      <protection locked="0"/>
    </xf>
    <xf numFmtId="49" fontId="15" fillId="0" borderId="30" xfId="0" applyNumberFormat="1" applyFont="1" applyFill="1" applyBorder="1" applyAlignment="1" applyProtection="1">
      <alignment horizontal="center"/>
      <protection hidden="1"/>
    </xf>
    <xf numFmtId="49" fontId="15" fillId="6" borderId="27" xfId="0" applyNumberFormat="1" applyFont="1" applyFill="1" applyBorder="1" applyAlignment="1" applyProtection="1">
      <alignment horizontal="center"/>
      <protection locked="0"/>
    </xf>
    <xf numFmtId="49" fontId="22" fillId="0" borderId="27" xfId="0" applyNumberFormat="1" applyFont="1" applyFill="1" applyBorder="1" applyAlignment="1" applyProtection="1">
      <alignment horizontal="center"/>
      <protection locked="0"/>
    </xf>
    <xf numFmtId="49" fontId="15" fillId="0" borderId="27" xfId="0" applyNumberFormat="1" applyFont="1" applyFill="1" applyBorder="1" applyAlignment="1" applyProtection="1">
      <alignment horizontal="center"/>
      <protection hidden="1"/>
    </xf>
    <xf numFmtId="49" fontId="22" fillId="0" borderId="27" xfId="0" applyNumberFormat="1" applyFont="1" applyFill="1" applyBorder="1" applyAlignment="1" applyProtection="1">
      <alignment horizontal="center"/>
      <protection hidden="1"/>
    </xf>
    <xf numFmtId="49" fontId="15" fillId="0" borderId="31" xfId="0" applyNumberFormat="1" applyFont="1" applyFill="1" applyBorder="1" applyAlignment="1" applyProtection="1">
      <alignment horizontal="center"/>
      <protection hidden="1"/>
    </xf>
    <xf numFmtId="49" fontId="15" fillId="3" borderId="32" xfId="0" applyNumberFormat="1" applyFont="1" applyFill="1" applyBorder="1" applyAlignment="1" applyProtection="1">
      <alignment horizontal="center"/>
      <protection locked="0"/>
    </xf>
    <xf numFmtId="49" fontId="15" fillId="6" borderId="29" xfId="0" applyNumberFormat="1" applyFont="1" applyFill="1" applyBorder="1" applyAlignment="1" applyProtection="1">
      <alignment horizontal="center"/>
      <protection locked="0"/>
    </xf>
    <xf numFmtId="49" fontId="15" fillId="6" borderId="31" xfId="0" applyNumberFormat="1" applyFont="1" applyFill="1" applyBorder="1" applyAlignment="1" applyProtection="1">
      <alignment horizontal="center"/>
      <protection locked="0"/>
    </xf>
    <xf numFmtId="49" fontId="15" fillId="4" borderId="32" xfId="0" applyNumberFormat="1" applyFont="1" applyFill="1" applyBorder="1" applyAlignment="1" applyProtection="1">
      <alignment horizontal="center"/>
      <protection locked="0"/>
    </xf>
    <xf numFmtId="49" fontId="15" fillId="5" borderId="32" xfId="0" applyNumberFormat="1" applyFont="1" applyFill="1" applyBorder="1" applyAlignment="1" applyProtection="1">
      <alignment horizontal="center"/>
      <protection locked="0"/>
    </xf>
    <xf numFmtId="49" fontId="15" fillId="0" borderId="33" xfId="0" applyNumberFormat="1" applyFont="1" applyFill="1" applyBorder="1" applyAlignment="1" applyProtection="1">
      <alignment horizontal="center"/>
      <protection hidden="1"/>
    </xf>
    <xf numFmtId="49" fontId="23" fillId="0" borderId="34" xfId="0" applyNumberFormat="1" applyFont="1" applyFill="1" applyBorder="1" applyAlignment="1" applyProtection="1">
      <protection locked="0"/>
    </xf>
    <xf numFmtId="0" fontId="24" fillId="0" borderId="0" xfId="0" applyFont="1" applyFill="1"/>
    <xf numFmtId="0" fontId="15" fillId="0" borderId="15" xfId="0" applyFont="1" applyFill="1" applyBorder="1" applyProtection="1">
      <protection locked="0"/>
    </xf>
    <xf numFmtId="0" fontId="15" fillId="0" borderId="15" xfId="0" applyFont="1" applyBorder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6" borderId="13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hidden="1"/>
    </xf>
    <xf numFmtId="0" fontId="15" fillId="6" borderId="15" xfId="0" applyFont="1" applyFill="1" applyBorder="1" applyAlignment="1" applyProtection="1">
      <alignment horizont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0" fontId="15" fillId="0" borderId="23" xfId="0" applyFont="1" applyFill="1" applyBorder="1" applyAlignment="1" applyProtection="1">
      <alignment horizontal="center"/>
      <protection hidden="1"/>
    </xf>
    <xf numFmtId="0" fontId="15" fillId="3" borderId="35" xfId="0" applyFon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/>
      <protection hidden="1"/>
    </xf>
    <xf numFmtId="0" fontId="15" fillId="4" borderId="22" xfId="0" applyFont="1" applyFill="1" applyBorder="1" applyAlignment="1" applyProtection="1">
      <alignment horizontal="center"/>
      <protection locked="0"/>
    </xf>
    <xf numFmtId="0" fontId="15" fillId="0" borderId="15" xfId="0" applyFont="1" applyFill="1" applyBorder="1" applyAlignment="1" applyProtection="1">
      <alignment horizontal="center"/>
      <protection hidden="1"/>
    </xf>
    <xf numFmtId="0" fontId="15" fillId="5" borderId="22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hidden="1"/>
    </xf>
    <xf numFmtId="0" fontId="26" fillId="0" borderId="15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5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171450</xdr:rowOff>
    </xdr:from>
    <xdr:to>
      <xdr:col>4</xdr:col>
      <xdr:colOff>180975</xdr:colOff>
      <xdr:row>1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914525" y="1790700"/>
          <a:ext cx="361950" cy="95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6"/>
  <sheetViews>
    <sheetView tabSelected="1" workbookViewId="0">
      <selection activeCell="B21" sqref="B21"/>
    </sheetView>
  </sheetViews>
  <sheetFormatPr defaultRowHeight="14.4"/>
  <cols>
    <col min="1" max="1" width="3.5546875" customWidth="1"/>
    <col min="2" max="2" width="11.109375" customWidth="1"/>
    <col min="3" max="3" width="10.88671875" customWidth="1"/>
    <col min="4" max="4" width="4.33203125" customWidth="1"/>
    <col min="5" max="5" width="2.5546875" customWidth="1"/>
    <col min="6" max="6" width="3.5546875" customWidth="1"/>
    <col min="7" max="24" width="2.5546875" customWidth="1"/>
    <col min="25" max="25" width="5.109375" bestFit="1" customWidth="1"/>
    <col min="26" max="51" width="2.5546875" customWidth="1"/>
    <col min="52" max="52" width="5.5546875" customWidth="1"/>
  </cols>
  <sheetData>
    <row r="1" spans="1:54">
      <c r="E1" s="1"/>
      <c r="F1" s="1"/>
      <c r="G1" s="1"/>
      <c r="H1" s="2"/>
      <c r="I1" s="1"/>
      <c r="J1" s="1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1"/>
      <c r="AA1" s="2"/>
      <c r="AB1" s="1"/>
      <c r="AC1" s="2"/>
      <c r="AD1" s="1"/>
      <c r="AE1" s="2"/>
      <c r="AF1" s="1"/>
      <c r="AG1" s="2"/>
      <c r="AH1" s="1"/>
      <c r="AI1" s="1"/>
      <c r="AJ1" s="2"/>
      <c r="AK1" s="1"/>
      <c r="AL1" s="2"/>
      <c r="AM1" s="1"/>
      <c r="AN1" s="2"/>
      <c r="AO1" s="1"/>
      <c r="AP1" s="2"/>
      <c r="AQ1" s="1"/>
      <c r="AR1" s="2"/>
      <c r="AS1" s="1"/>
      <c r="AT1" s="2"/>
      <c r="AU1" s="1"/>
      <c r="AV1" s="2"/>
      <c r="AW1" s="1"/>
      <c r="AX1" s="2"/>
      <c r="AZ1" s="3"/>
    </row>
    <row r="2" spans="1:54" ht="17.399999999999999" thickBot="1">
      <c r="B2" s="4"/>
      <c r="C2" s="5"/>
      <c r="D2" s="6"/>
      <c r="E2" s="7"/>
      <c r="F2" s="8" t="s">
        <v>115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11"/>
      <c r="AA2" s="11"/>
      <c r="AB2" s="11"/>
      <c r="AC2" s="11"/>
      <c r="AD2" s="11"/>
      <c r="AE2" s="11"/>
      <c r="AF2" s="11"/>
      <c r="AG2" s="11"/>
      <c r="AH2" s="9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0"/>
      <c r="AY2" s="10"/>
      <c r="AZ2" s="10"/>
      <c r="BA2" s="10"/>
    </row>
    <row r="3" spans="1:54" ht="17.399999999999999" thickBot="1">
      <c r="A3" s="12"/>
      <c r="B3" s="4"/>
      <c r="C3" s="5"/>
      <c r="D3" s="6"/>
      <c r="E3" s="13"/>
      <c r="F3" s="14" t="s">
        <v>116</v>
      </c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9"/>
      <c r="Z3" s="20"/>
      <c r="AA3" s="21" t="s">
        <v>0</v>
      </c>
      <c r="AB3" s="22"/>
      <c r="AC3" s="23"/>
      <c r="AD3" s="23"/>
      <c r="AE3" s="23"/>
      <c r="AF3" s="23"/>
      <c r="AG3" s="23"/>
      <c r="AH3" s="24"/>
      <c r="AI3" s="23"/>
      <c r="AJ3" s="25" t="s">
        <v>1</v>
      </c>
      <c r="AK3" s="26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7"/>
      <c r="AY3" s="28"/>
      <c r="AZ3" s="10"/>
      <c r="BA3" s="10"/>
    </row>
    <row r="4" spans="1:54">
      <c r="A4" s="29"/>
      <c r="B4" s="30"/>
      <c r="C4" s="30"/>
      <c r="D4" s="10"/>
      <c r="E4" s="31"/>
      <c r="F4" s="32" t="s">
        <v>2</v>
      </c>
      <c r="G4" s="33" t="s">
        <v>3</v>
      </c>
      <c r="H4" s="34"/>
      <c r="I4" s="35"/>
      <c r="J4" s="18" t="s">
        <v>4</v>
      </c>
      <c r="K4" s="36" t="s">
        <v>5</v>
      </c>
      <c r="L4" s="37"/>
      <c r="M4" s="38"/>
      <c r="N4" s="18" t="s">
        <v>6</v>
      </c>
      <c r="O4" s="39" t="s">
        <v>7</v>
      </c>
      <c r="P4" s="18"/>
      <c r="Q4" s="40"/>
      <c r="R4" s="36" t="s">
        <v>8</v>
      </c>
      <c r="S4" s="36"/>
      <c r="T4" s="37"/>
      <c r="U4" s="40" t="s">
        <v>9</v>
      </c>
      <c r="V4" s="41"/>
      <c r="W4" s="40" t="s">
        <v>10</v>
      </c>
      <c r="X4" s="41"/>
      <c r="Y4" s="42"/>
      <c r="Z4" s="43"/>
      <c r="AA4" s="44" t="s">
        <v>11</v>
      </c>
      <c r="AB4" s="45"/>
      <c r="AC4" s="44" t="s">
        <v>4</v>
      </c>
      <c r="AD4" s="45"/>
      <c r="AE4" s="44" t="s">
        <v>12</v>
      </c>
      <c r="AF4" s="45"/>
      <c r="AG4" s="46" t="s">
        <v>13</v>
      </c>
      <c r="AH4" s="47"/>
      <c r="AI4" s="43"/>
      <c r="AJ4" s="48" t="s">
        <v>11</v>
      </c>
      <c r="AK4" s="45"/>
      <c r="AL4" s="48" t="s">
        <v>4</v>
      </c>
      <c r="AM4" s="45"/>
      <c r="AN4" s="48" t="s">
        <v>14</v>
      </c>
      <c r="AO4" s="45"/>
      <c r="AP4" s="48" t="s">
        <v>15</v>
      </c>
      <c r="AQ4" s="45"/>
      <c r="AR4" s="49" t="s">
        <v>16</v>
      </c>
      <c r="AS4" s="50"/>
      <c r="AT4" s="49" t="s">
        <v>17</v>
      </c>
      <c r="AU4" s="50"/>
      <c r="AV4" s="49" t="s">
        <v>18</v>
      </c>
      <c r="AW4" s="50"/>
      <c r="AX4" s="51" t="s">
        <v>19</v>
      </c>
      <c r="AY4" s="52"/>
      <c r="AZ4" s="29"/>
      <c r="BA4" s="29"/>
    </row>
    <row r="5" spans="1:54" ht="15" thickBot="1">
      <c r="A5" s="10"/>
      <c r="B5" s="30" t="s">
        <v>114</v>
      </c>
      <c r="C5" s="30"/>
      <c r="D5" s="53"/>
      <c r="E5" s="141" t="s">
        <v>20</v>
      </c>
      <c r="F5" s="142"/>
      <c r="G5" s="54" t="s">
        <v>21</v>
      </c>
      <c r="H5" s="55"/>
      <c r="I5" s="143" t="s">
        <v>22</v>
      </c>
      <c r="J5" s="144"/>
      <c r="K5" s="143" t="s">
        <v>23</v>
      </c>
      <c r="L5" s="144"/>
      <c r="M5" s="56" t="s">
        <v>24</v>
      </c>
      <c r="N5" s="57"/>
      <c r="O5" s="145" t="s">
        <v>25</v>
      </c>
      <c r="P5" s="146"/>
      <c r="Q5" s="143" t="s">
        <v>26</v>
      </c>
      <c r="R5" s="147"/>
      <c r="S5" s="147"/>
      <c r="T5" s="144"/>
      <c r="U5" s="145" t="s">
        <v>27</v>
      </c>
      <c r="V5" s="146"/>
      <c r="W5" s="139" t="s">
        <v>28</v>
      </c>
      <c r="X5" s="140"/>
      <c r="Y5" s="58"/>
      <c r="Z5" s="59"/>
      <c r="AA5" s="60"/>
      <c r="AB5" s="61"/>
      <c r="AC5" s="60"/>
      <c r="AD5" s="61"/>
      <c r="AE5" s="60"/>
      <c r="AF5" s="61"/>
      <c r="AG5" s="62"/>
      <c r="AH5" s="63"/>
      <c r="AI5" s="59"/>
      <c r="AJ5" s="60"/>
      <c r="AK5" s="61"/>
      <c r="AL5" s="60"/>
      <c r="AM5" s="61" t="s">
        <v>29</v>
      </c>
      <c r="AN5" s="61"/>
      <c r="AO5" s="61"/>
      <c r="AP5" s="61"/>
      <c r="AQ5" s="61"/>
      <c r="AR5" s="61"/>
      <c r="AS5" s="61"/>
      <c r="AT5" s="62"/>
      <c r="AU5" s="62"/>
      <c r="AV5" s="62"/>
      <c r="AW5" s="61"/>
      <c r="AX5" s="64"/>
      <c r="AY5" s="65"/>
      <c r="AZ5" s="10"/>
      <c r="BA5" s="10"/>
    </row>
    <row r="6" spans="1:54" ht="101.25" customHeight="1">
      <c r="A6" s="66" t="s">
        <v>30</v>
      </c>
      <c r="B6" s="67" t="s">
        <v>31</v>
      </c>
      <c r="C6" s="67" t="s">
        <v>32</v>
      </c>
      <c r="D6" s="68" t="s">
        <v>33</v>
      </c>
      <c r="E6" s="69" t="s">
        <v>34</v>
      </c>
      <c r="F6" s="70" t="s">
        <v>35</v>
      </c>
      <c r="G6" s="69" t="s">
        <v>34</v>
      </c>
      <c r="H6" s="71" t="s">
        <v>36</v>
      </c>
      <c r="I6" s="72" t="s">
        <v>37</v>
      </c>
      <c r="J6" s="73" t="s">
        <v>38</v>
      </c>
      <c r="K6" s="69" t="s">
        <v>34</v>
      </c>
      <c r="L6" s="74" t="s">
        <v>39</v>
      </c>
      <c r="M6" s="72" t="s">
        <v>40</v>
      </c>
      <c r="N6" s="75" t="s">
        <v>41</v>
      </c>
      <c r="O6" s="72" t="s">
        <v>42</v>
      </c>
      <c r="P6" s="75" t="s">
        <v>43</v>
      </c>
      <c r="Q6" s="69" t="s">
        <v>44</v>
      </c>
      <c r="R6" s="74" t="s">
        <v>45</v>
      </c>
      <c r="S6" s="69" t="s">
        <v>44</v>
      </c>
      <c r="T6" s="74" t="s">
        <v>46</v>
      </c>
      <c r="U6" s="69" t="s">
        <v>44</v>
      </c>
      <c r="V6" s="74" t="s">
        <v>47</v>
      </c>
      <c r="W6" s="76" t="s">
        <v>48</v>
      </c>
      <c r="X6" s="77" t="s">
        <v>49</v>
      </c>
      <c r="Y6" s="78" t="s">
        <v>50</v>
      </c>
      <c r="Z6" s="79" t="s">
        <v>48</v>
      </c>
      <c r="AA6" s="80" t="s">
        <v>51</v>
      </c>
      <c r="AB6" s="69" t="s">
        <v>52</v>
      </c>
      <c r="AC6" s="74" t="s">
        <v>53</v>
      </c>
      <c r="AD6" s="69" t="s">
        <v>54</v>
      </c>
      <c r="AE6" s="74" t="s">
        <v>55</v>
      </c>
      <c r="AF6" s="81" t="s">
        <v>48</v>
      </c>
      <c r="AG6" s="82" t="s">
        <v>56</v>
      </c>
      <c r="AH6" s="83" t="s">
        <v>57</v>
      </c>
      <c r="AI6" s="81" t="s">
        <v>58</v>
      </c>
      <c r="AJ6" s="74" t="s">
        <v>59</v>
      </c>
      <c r="AK6" s="81" t="s">
        <v>48</v>
      </c>
      <c r="AL6" s="74" t="s">
        <v>60</v>
      </c>
      <c r="AM6" s="76" t="s">
        <v>61</v>
      </c>
      <c r="AN6" s="74" t="s">
        <v>62</v>
      </c>
      <c r="AO6" s="76" t="s">
        <v>63</v>
      </c>
      <c r="AP6" s="74" t="s">
        <v>64</v>
      </c>
      <c r="AQ6" s="76" t="s">
        <v>65</v>
      </c>
      <c r="AR6" s="74" t="s">
        <v>66</v>
      </c>
      <c r="AS6" s="76" t="s">
        <v>67</v>
      </c>
      <c r="AT6" s="74" t="s">
        <v>68</v>
      </c>
      <c r="AU6" s="81" t="s">
        <v>48</v>
      </c>
      <c r="AV6" s="74" t="s">
        <v>69</v>
      </c>
      <c r="AW6" s="81" t="s">
        <v>70</v>
      </c>
      <c r="AX6" s="84" t="s">
        <v>71</v>
      </c>
      <c r="AY6" s="85" t="s">
        <v>72</v>
      </c>
      <c r="AZ6" s="86" t="s">
        <v>73</v>
      </c>
      <c r="BA6" s="87" t="s">
        <v>74</v>
      </c>
    </row>
    <row r="7" spans="1:54" ht="18" thickBot="1">
      <c r="A7" s="88"/>
      <c r="B7" s="89"/>
      <c r="C7" s="89"/>
      <c r="D7" s="90"/>
      <c r="E7" s="91"/>
      <c r="F7" s="92" t="s">
        <v>75</v>
      </c>
      <c r="G7" s="93"/>
      <c r="H7" s="94" t="s">
        <v>75</v>
      </c>
      <c r="I7" s="95"/>
      <c r="J7" s="96" t="s">
        <v>76</v>
      </c>
      <c r="K7" s="95"/>
      <c r="L7" s="97" t="s">
        <v>77</v>
      </c>
      <c r="M7" s="95"/>
      <c r="N7" s="98" t="s">
        <v>76</v>
      </c>
      <c r="O7" s="95"/>
      <c r="P7" s="97" t="s">
        <v>77</v>
      </c>
      <c r="Q7" s="95"/>
      <c r="R7" s="97" t="s">
        <v>78</v>
      </c>
      <c r="S7" s="95"/>
      <c r="T7" s="97" t="s">
        <v>77</v>
      </c>
      <c r="U7" s="95"/>
      <c r="V7" s="97" t="s">
        <v>79</v>
      </c>
      <c r="W7" s="95"/>
      <c r="X7" s="99" t="s">
        <v>80</v>
      </c>
      <c r="Y7" s="100"/>
      <c r="Z7" s="101"/>
      <c r="AA7" s="94" t="s">
        <v>81</v>
      </c>
      <c r="AB7" s="93"/>
      <c r="AC7" s="97" t="s">
        <v>82</v>
      </c>
      <c r="AD7" s="95"/>
      <c r="AE7" s="97" t="s">
        <v>77</v>
      </c>
      <c r="AF7" s="102"/>
      <c r="AG7" s="99" t="s">
        <v>81</v>
      </c>
      <c r="AH7" s="103"/>
      <c r="AI7" s="101"/>
      <c r="AJ7" s="94" t="s">
        <v>83</v>
      </c>
      <c r="AK7" s="93"/>
      <c r="AL7" s="97" t="s">
        <v>84</v>
      </c>
      <c r="AM7" s="95"/>
      <c r="AN7" s="97" t="s">
        <v>85</v>
      </c>
      <c r="AO7" s="95"/>
      <c r="AP7" s="97" t="s">
        <v>77</v>
      </c>
      <c r="AQ7" s="95"/>
      <c r="AR7" s="97" t="s">
        <v>86</v>
      </c>
      <c r="AS7" s="95"/>
      <c r="AT7" s="97" t="s">
        <v>85</v>
      </c>
      <c r="AU7" s="95"/>
      <c r="AV7" s="97" t="s">
        <v>87</v>
      </c>
      <c r="AW7" s="102"/>
      <c r="AX7" s="99" t="s">
        <v>88</v>
      </c>
      <c r="AY7" s="104"/>
      <c r="AZ7" s="105"/>
      <c r="BA7" s="106"/>
    </row>
    <row r="8" spans="1:54">
      <c r="A8" s="108">
        <v>1</v>
      </c>
      <c r="B8" s="109" t="s">
        <v>90</v>
      </c>
      <c r="C8" s="109" t="s">
        <v>91</v>
      </c>
      <c r="D8" s="110"/>
      <c r="E8" s="111">
        <v>36</v>
      </c>
      <c r="F8" s="112">
        <f t="shared" ref="F8:F16" si="0">E8*6</f>
        <v>216</v>
      </c>
      <c r="G8" s="113">
        <v>7</v>
      </c>
      <c r="H8" s="112">
        <f t="shared" ref="H8:H16" si="1">G8*6</f>
        <v>42</v>
      </c>
      <c r="I8" s="114">
        <v>2</v>
      </c>
      <c r="J8" s="115">
        <f t="shared" ref="J8:J16" si="2">IF(I8&lt;=4,I8*3,12+(I8-4)*3*2/3)</f>
        <v>6</v>
      </c>
      <c r="K8" s="113"/>
      <c r="L8" s="112">
        <f t="shared" ref="L8:L16" si="3">K8*3</f>
        <v>0</v>
      </c>
      <c r="M8" s="113">
        <v>2</v>
      </c>
      <c r="N8" s="112">
        <f t="shared" ref="N8:N16" si="4">IF(M8&lt;=4,M8*3,12+(M8-4)*3*2/3)</f>
        <v>6</v>
      </c>
      <c r="O8" s="113"/>
      <c r="P8" s="112">
        <f t="shared" ref="P8:P16" si="5">O8*3</f>
        <v>0</v>
      </c>
      <c r="Q8" s="113">
        <v>5</v>
      </c>
      <c r="R8" s="112">
        <f t="shared" ref="R8:R16" si="6">IF(Q8&gt;10,20,Q8*2)</f>
        <v>10</v>
      </c>
      <c r="S8" s="113">
        <v>24</v>
      </c>
      <c r="T8" s="112">
        <f t="shared" ref="T8:T16" si="7">S8*3</f>
        <v>72</v>
      </c>
      <c r="U8" s="113"/>
      <c r="V8" s="116">
        <f t="shared" ref="V8:V16" si="8">U8</f>
        <v>0</v>
      </c>
      <c r="W8" s="113" t="s">
        <v>89</v>
      </c>
      <c r="X8" s="112">
        <f t="shared" ref="X8:X16" si="9">IF(W8="si",10,0)</f>
        <v>10</v>
      </c>
      <c r="Y8" s="117">
        <f t="shared" ref="Y8:Y16" si="10">F8+H8+J8+L8+N8+P8+R8+T8+V8+X8</f>
        <v>362</v>
      </c>
      <c r="Z8" s="111" t="s">
        <v>89</v>
      </c>
      <c r="AA8" s="112">
        <f t="shared" ref="AA8:AA16" si="11">IF(Z8="si",6,0)</f>
        <v>6</v>
      </c>
      <c r="AB8" s="113"/>
      <c r="AC8" s="112">
        <f t="shared" ref="AC8:AC16" si="12">AB8*4</f>
        <v>0</v>
      </c>
      <c r="AD8" s="113"/>
      <c r="AE8" s="112">
        <f t="shared" ref="AE8:AE16" si="13">AD8*3</f>
        <v>0</v>
      </c>
      <c r="AF8" s="113"/>
      <c r="AG8" s="118">
        <f t="shared" ref="AG8:AG16" si="14">IF(AF8="si",6,0)</f>
        <v>0</v>
      </c>
      <c r="AH8" s="119">
        <f t="shared" ref="AH8:AH16" si="15">AA8+AC8+AE8+AG8</f>
        <v>6</v>
      </c>
      <c r="AI8" s="111"/>
      <c r="AJ8" s="112">
        <f t="shared" ref="AJ8:AJ16" si="16">AI8*3</f>
        <v>0</v>
      </c>
      <c r="AK8" s="113"/>
      <c r="AL8" s="120">
        <f t="shared" ref="AL8:AL16" si="17">IF(AK8="si",12,0)</f>
        <v>0</v>
      </c>
      <c r="AM8" s="113"/>
      <c r="AN8" s="112">
        <f t="shared" ref="AN8:AN16" si="18">AM8*5</f>
        <v>0</v>
      </c>
      <c r="AO8" s="113"/>
      <c r="AP8" s="112">
        <f t="shared" ref="AP8:AP16" si="19">AO8*3</f>
        <v>0</v>
      </c>
      <c r="AQ8" s="113"/>
      <c r="AR8" s="112">
        <f t="shared" ref="AR8:AR16" si="20">AQ8</f>
        <v>0</v>
      </c>
      <c r="AS8" s="113"/>
      <c r="AT8" s="112">
        <f t="shared" ref="AT8:AT16" si="21">AS8*5</f>
        <v>0</v>
      </c>
      <c r="AU8" s="113"/>
      <c r="AV8" s="112">
        <f t="shared" ref="AV8:AV16" si="22">IF(AU8="si",5,0)</f>
        <v>0</v>
      </c>
      <c r="AW8" s="113"/>
      <c r="AX8" s="120">
        <f t="shared" ref="AX8:AX16" si="23">AW8*1</f>
        <v>0</v>
      </c>
      <c r="AY8" s="121">
        <f t="shared" ref="AY8:AY16" si="24">AJ8+AL8+AX8+IF(AN8+AP8+AR8+AT8+AV8&gt;10,10,AN8+AP8+AR8+AT8+AV8)</f>
        <v>0</v>
      </c>
      <c r="AZ8" s="122">
        <f t="shared" ref="AZ8:AZ16" si="25">Y8+AH8+AY8</f>
        <v>368</v>
      </c>
      <c r="BA8" s="123"/>
      <c r="BB8" s="1"/>
    </row>
    <row r="9" spans="1:54">
      <c r="A9" s="108">
        <v>2</v>
      </c>
      <c r="B9" s="109" t="s">
        <v>92</v>
      </c>
      <c r="C9" s="109" t="s">
        <v>93</v>
      </c>
      <c r="D9" s="110"/>
      <c r="E9" s="111">
        <v>29</v>
      </c>
      <c r="F9" s="112">
        <f t="shared" si="0"/>
        <v>174</v>
      </c>
      <c r="G9" s="113">
        <v>1</v>
      </c>
      <c r="H9" s="112">
        <f t="shared" si="1"/>
        <v>6</v>
      </c>
      <c r="I9" s="114">
        <v>2</v>
      </c>
      <c r="J9" s="115">
        <f t="shared" si="2"/>
        <v>6</v>
      </c>
      <c r="K9" s="113"/>
      <c r="L9" s="112">
        <f t="shared" si="3"/>
        <v>0</v>
      </c>
      <c r="M9" s="113"/>
      <c r="N9" s="112">
        <f t="shared" si="4"/>
        <v>0</v>
      </c>
      <c r="O9" s="113"/>
      <c r="P9" s="112">
        <f t="shared" si="5"/>
        <v>0</v>
      </c>
      <c r="Q9" s="113">
        <v>5</v>
      </c>
      <c r="R9" s="112">
        <f t="shared" si="6"/>
        <v>10</v>
      </c>
      <c r="S9" s="113">
        <v>20</v>
      </c>
      <c r="T9" s="112">
        <f t="shared" si="7"/>
        <v>60</v>
      </c>
      <c r="U9" s="113"/>
      <c r="V9" s="116">
        <f t="shared" si="8"/>
        <v>0</v>
      </c>
      <c r="W9" s="113" t="s">
        <v>89</v>
      </c>
      <c r="X9" s="112">
        <f t="shared" si="9"/>
        <v>10</v>
      </c>
      <c r="Y9" s="117">
        <f t="shared" si="10"/>
        <v>266</v>
      </c>
      <c r="Z9" s="111" t="s">
        <v>89</v>
      </c>
      <c r="AA9" s="112">
        <f t="shared" si="11"/>
        <v>6</v>
      </c>
      <c r="AB9" s="113">
        <v>1</v>
      </c>
      <c r="AC9" s="112">
        <f t="shared" si="12"/>
        <v>4</v>
      </c>
      <c r="AD9" s="113"/>
      <c r="AE9" s="112">
        <f t="shared" si="13"/>
        <v>0</v>
      </c>
      <c r="AF9" s="113"/>
      <c r="AG9" s="118">
        <f t="shared" si="14"/>
        <v>0</v>
      </c>
      <c r="AH9" s="119">
        <f t="shared" si="15"/>
        <v>10</v>
      </c>
      <c r="AI9" s="111"/>
      <c r="AJ9" s="112">
        <f t="shared" si="16"/>
        <v>0</v>
      </c>
      <c r="AK9" s="113"/>
      <c r="AL9" s="120">
        <f t="shared" si="17"/>
        <v>0</v>
      </c>
      <c r="AM9" s="113"/>
      <c r="AN9" s="112">
        <f t="shared" si="18"/>
        <v>0</v>
      </c>
      <c r="AO9" s="113"/>
      <c r="AP9" s="112">
        <f t="shared" si="19"/>
        <v>0</v>
      </c>
      <c r="AQ9" s="113"/>
      <c r="AR9" s="112">
        <f t="shared" si="20"/>
        <v>0</v>
      </c>
      <c r="AS9" s="113"/>
      <c r="AT9" s="112">
        <f t="shared" si="21"/>
        <v>0</v>
      </c>
      <c r="AU9" s="113"/>
      <c r="AV9" s="112">
        <f t="shared" si="22"/>
        <v>0</v>
      </c>
      <c r="AW9" s="113"/>
      <c r="AX9" s="120">
        <f t="shared" si="23"/>
        <v>0</v>
      </c>
      <c r="AY9" s="121">
        <f t="shared" si="24"/>
        <v>0</v>
      </c>
      <c r="AZ9" s="122">
        <f t="shared" si="25"/>
        <v>276</v>
      </c>
      <c r="BA9" s="123"/>
      <c r="BB9" s="1"/>
    </row>
    <row r="10" spans="1:54">
      <c r="A10" s="108">
        <v>3</v>
      </c>
      <c r="B10" s="109" t="s">
        <v>94</v>
      </c>
      <c r="C10" s="109" t="s">
        <v>95</v>
      </c>
      <c r="D10" s="110"/>
      <c r="E10" s="111">
        <v>26</v>
      </c>
      <c r="F10" s="112">
        <f t="shared" si="0"/>
        <v>156</v>
      </c>
      <c r="G10" s="113"/>
      <c r="H10" s="112">
        <f t="shared" si="1"/>
        <v>0</v>
      </c>
      <c r="I10" s="114">
        <v>3</v>
      </c>
      <c r="J10" s="115">
        <f t="shared" si="2"/>
        <v>9</v>
      </c>
      <c r="K10" s="113"/>
      <c r="L10" s="112">
        <f t="shared" si="3"/>
        <v>0</v>
      </c>
      <c r="M10" s="113"/>
      <c r="N10" s="112">
        <f t="shared" si="4"/>
        <v>0</v>
      </c>
      <c r="O10" s="113"/>
      <c r="P10" s="112">
        <f t="shared" si="5"/>
        <v>0</v>
      </c>
      <c r="Q10" s="113">
        <v>5</v>
      </c>
      <c r="R10" s="112">
        <f t="shared" si="6"/>
        <v>10</v>
      </c>
      <c r="S10" s="113">
        <v>12</v>
      </c>
      <c r="T10" s="112">
        <f t="shared" si="7"/>
        <v>36</v>
      </c>
      <c r="U10" s="113"/>
      <c r="V10" s="116">
        <f t="shared" si="8"/>
        <v>0</v>
      </c>
      <c r="W10" s="113" t="s">
        <v>89</v>
      </c>
      <c r="X10" s="112">
        <f t="shared" si="9"/>
        <v>10</v>
      </c>
      <c r="Y10" s="117">
        <f t="shared" si="10"/>
        <v>221</v>
      </c>
      <c r="Z10" s="111"/>
      <c r="AA10" s="112">
        <f t="shared" si="11"/>
        <v>0</v>
      </c>
      <c r="AB10" s="113"/>
      <c r="AC10" s="112">
        <f t="shared" si="12"/>
        <v>0</v>
      </c>
      <c r="AD10" s="113"/>
      <c r="AE10" s="112">
        <f t="shared" si="13"/>
        <v>0</v>
      </c>
      <c r="AF10" s="113"/>
      <c r="AG10" s="118">
        <f t="shared" si="14"/>
        <v>0</v>
      </c>
      <c r="AH10" s="119">
        <f t="shared" si="15"/>
        <v>0</v>
      </c>
      <c r="AI10" s="111"/>
      <c r="AJ10" s="112">
        <f t="shared" si="16"/>
        <v>0</v>
      </c>
      <c r="AK10" s="113"/>
      <c r="AL10" s="120">
        <f t="shared" si="17"/>
        <v>0</v>
      </c>
      <c r="AM10" s="113"/>
      <c r="AN10" s="112">
        <f t="shared" si="18"/>
        <v>0</v>
      </c>
      <c r="AO10" s="113"/>
      <c r="AP10" s="112">
        <f t="shared" si="19"/>
        <v>0</v>
      </c>
      <c r="AQ10" s="113"/>
      <c r="AR10" s="112">
        <f t="shared" si="20"/>
        <v>0</v>
      </c>
      <c r="AS10" s="113"/>
      <c r="AT10" s="112">
        <f t="shared" si="21"/>
        <v>0</v>
      </c>
      <c r="AU10" s="113"/>
      <c r="AV10" s="112">
        <f t="shared" si="22"/>
        <v>0</v>
      </c>
      <c r="AW10" s="113"/>
      <c r="AX10" s="120">
        <f t="shared" si="23"/>
        <v>0</v>
      </c>
      <c r="AY10" s="121">
        <f t="shared" si="24"/>
        <v>0</v>
      </c>
      <c r="AZ10" s="122">
        <f t="shared" si="25"/>
        <v>221</v>
      </c>
      <c r="BA10" s="123"/>
      <c r="BB10" s="1"/>
    </row>
    <row r="11" spans="1:54">
      <c r="A11" s="108">
        <v>4</v>
      </c>
      <c r="B11" s="109" t="s">
        <v>96</v>
      </c>
      <c r="C11" s="109" t="s">
        <v>97</v>
      </c>
      <c r="D11" s="110"/>
      <c r="E11" s="111">
        <v>18</v>
      </c>
      <c r="F11" s="112">
        <f t="shared" si="0"/>
        <v>108</v>
      </c>
      <c r="G11" s="113"/>
      <c r="H11" s="112">
        <f t="shared" si="1"/>
        <v>0</v>
      </c>
      <c r="I11" s="114">
        <v>6</v>
      </c>
      <c r="J11" s="115">
        <f t="shared" si="2"/>
        <v>16</v>
      </c>
      <c r="K11" s="113"/>
      <c r="L11" s="112">
        <f t="shared" si="3"/>
        <v>0</v>
      </c>
      <c r="M11" s="113">
        <v>1</v>
      </c>
      <c r="N11" s="112">
        <f t="shared" si="4"/>
        <v>3</v>
      </c>
      <c r="O11" s="113"/>
      <c r="P11" s="112">
        <f t="shared" si="5"/>
        <v>0</v>
      </c>
      <c r="Q11" s="113">
        <v>5</v>
      </c>
      <c r="R11" s="112">
        <f t="shared" si="6"/>
        <v>10</v>
      </c>
      <c r="S11" s="113">
        <v>11</v>
      </c>
      <c r="T11" s="112">
        <f t="shared" si="7"/>
        <v>33</v>
      </c>
      <c r="U11" s="113"/>
      <c r="V11" s="116">
        <f t="shared" si="8"/>
        <v>0</v>
      </c>
      <c r="W11" s="113" t="s">
        <v>89</v>
      </c>
      <c r="X11" s="112">
        <f t="shared" si="9"/>
        <v>10</v>
      </c>
      <c r="Y11" s="117">
        <f t="shared" si="10"/>
        <v>180</v>
      </c>
      <c r="Z11" s="111"/>
      <c r="AA11" s="112">
        <f t="shared" si="11"/>
        <v>0</v>
      </c>
      <c r="AB11" s="113">
        <v>3</v>
      </c>
      <c r="AC11" s="112">
        <f t="shared" si="12"/>
        <v>12</v>
      </c>
      <c r="AD11" s="113"/>
      <c r="AE11" s="112">
        <f t="shared" si="13"/>
        <v>0</v>
      </c>
      <c r="AF11" s="113"/>
      <c r="AG11" s="118">
        <f t="shared" si="14"/>
        <v>0</v>
      </c>
      <c r="AH11" s="119">
        <f t="shared" si="15"/>
        <v>12</v>
      </c>
      <c r="AI11" s="111"/>
      <c r="AJ11" s="112">
        <f t="shared" si="16"/>
        <v>0</v>
      </c>
      <c r="AK11" s="113"/>
      <c r="AL11" s="120">
        <f t="shared" si="17"/>
        <v>0</v>
      </c>
      <c r="AM11" s="113"/>
      <c r="AN11" s="112">
        <f t="shared" si="18"/>
        <v>0</v>
      </c>
      <c r="AO11" s="113">
        <v>1</v>
      </c>
      <c r="AP11" s="112">
        <f t="shared" si="19"/>
        <v>3</v>
      </c>
      <c r="AQ11" s="113"/>
      <c r="AR11" s="112">
        <f t="shared" si="20"/>
        <v>0</v>
      </c>
      <c r="AS11" s="113"/>
      <c r="AT11" s="112">
        <f t="shared" si="21"/>
        <v>0</v>
      </c>
      <c r="AU11" s="113"/>
      <c r="AV11" s="112">
        <f t="shared" si="22"/>
        <v>0</v>
      </c>
      <c r="AW11" s="113"/>
      <c r="AX11" s="120">
        <f t="shared" si="23"/>
        <v>0</v>
      </c>
      <c r="AY11" s="121">
        <f t="shared" si="24"/>
        <v>3</v>
      </c>
      <c r="AZ11" s="122">
        <f t="shared" si="25"/>
        <v>195</v>
      </c>
      <c r="BA11" s="123"/>
      <c r="BB11" s="1"/>
    </row>
    <row r="12" spans="1:54">
      <c r="A12" s="108">
        <v>5</v>
      </c>
      <c r="B12" s="109" t="s">
        <v>98</v>
      </c>
      <c r="C12" s="109" t="s">
        <v>99</v>
      </c>
      <c r="D12" s="110"/>
      <c r="E12" s="111">
        <v>18</v>
      </c>
      <c r="F12" s="112">
        <f t="shared" si="0"/>
        <v>108</v>
      </c>
      <c r="G12" s="113"/>
      <c r="H12" s="112">
        <f t="shared" si="1"/>
        <v>0</v>
      </c>
      <c r="I12" s="114">
        <v>4</v>
      </c>
      <c r="J12" s="115">
        <f t="shared" si="2"/>
        <v>12</v>
      </c>
      <c r="K12" s="113"/>
      <c r="L12" s="112">
        <f t="shared" si="3"/>
        <v>0</v>
      </c>
      <c r="M12" s="113"/>
      <c r="N12" s="112">
        <f t="shared" si="4"/>
        <v>0</v>
      </c>
      <c r="O12" s="113"/>
      <c r="P12" s="112">
        <f t="shared" si="5"/>
        <v>0</v>
      </c>
      <c r="Q12" s="113">
        <v>5</v>
      </c>
      <c r="R12" s="112">
        <f t="shared" si="6"/>
        <v>10</v>
      </c>
      <c r="S12" s="113">
        <v>13</v>
      </c>
      <c r="T12" s="112">
        <f t="shared" si="7"/>
        <v>39</v>
      </c>
      <c r="U12" s="113"/>
      <c r="V12" s="116">
        <f t="shared" si="8"/>
        <v>0</v>
      </c>
      <c r="W12" s="113" t="s">
        <v>89</v>
      </c>
      <c r="X12" s="112">
        <f t="shared" si="9"/>
        <v>10</v>
      </c>
      <c r="Y12" s="117">
        <f t="shared" si="10"/>
        <v>179</v>
      </c>
      <c r="Z12" s="111" t="s">
        <v>89</v>
      </c>
      <c r="AA12" s="112">
        <f t="shared" si="11"/>
        <v>6</v>
      </c>
      <c r="AB12" s="113"/>
      <c r="AC12" s="112">
        <f t="shared" si="12"/>
        <v>0</v>
      </c>
      <c r="AD12" s="113">
        <v>1</v>
      </c>
      <c r="AE12" s="112">
        <f t="shared" si="13"/>
        <v>3</v>
      </c>
      <c r="AF12" s="113"/>
      <c r="AG12" s="118">
        <f t="shared" si="14"/>
        <v>0</v>
      </c>
      <c r="AH12" s="119">
        <f t="shared" si="15"/>
        <v>9</v>
      </c>
      <c r="AI12" s="111"/>
      <c r="AJ12" s="112">
        <f t="shared" si="16"/>
        <v>0</v>
      </c>
      <c r="AK12" s="113"/>
      <c r="AL12" s="120">
        <f t="shared" si="17"/>
        <v>0</v>
      </c>
      <c r="AM12" s="113"/>
      <c r="AN12" s="112">
        <f t="shared" si="18"/>
        <v>0</v>
      </c>
      <c r="AO12" s="113"/>
      <c r="AP12" s="112">
        <f t="shared" si="19"/>
        <v>0</v>
      </c>
      <c r="AQ12" s="113"/>
      <c r="AR12" s="112">
        <f t="shared" si="20"/>
        <v>0</v>
      </c>
      <c r="AS12" s="113"/>
      <c r="AT12" s="112">
        <f t="shared" si="21"/>
        <v>0</v>
      </c>
      <c r="AU12" s="113"/>
      <c r="AV12" s="112">
        <f t="shared" si="22"/>
        <v>0</v>
      </c>
      <c r="AW12" s="113"/>
      <c r="AX12" s="120">
        <f t="shared" si="23"/>
        <v>0</v>
      </c>
      <c r="AY12" s="121">
        <f t="shared" si="24"/>
        <v>0</v>
      </c>
      <c r="AZ12" s="122">
        <f t="shared" si="25"/>
        <v>188</v>
      </c>
      <c r="BA12" s="123"/>
      <c r="BB12" s="107"/>
    </row>
    <row r="13" spans="1:54">
      <c r="A13" s="108">
        <v>6</v>
      </c>
      <c r="B13" s="109" t="s">
        <v>100</v>
      </c>
      <c r="C13" s="109" t="s">
        <v>101</v>
      </c>
      <c r="D13" s="110"/>
      <c r="E13" s="111">
        <v>14</v>
      </c>
      <c r="F13" s="112">
        <f t="shared" si="0"/>
        <v>84</v>
      </c>
      <c r="G13" s="113"/>
      <c r="H13" s="112">
        <f t="shared" si="1"/>
        <v>0</v>
      </c>
      <c r="I13" s="114">
        <v>5</v>
      </c>
      <c r="J13" s="115">
        <f t="shared" si="2"/>
        <v>14</v>
      </c>
      <c r="K13" s="113"/>
      <c r="L13" s="112">
        <f t="shared" si="3"/>
        <v>0</v>
      </c>
      <c r="M13" s="113"/>
      <c r="N13" s="112">
        <f t="shared" si="4"/>
        <v>0</v>
      </c>
      <c r="O13" s="113"/>
      <c r="P13" s="112">
        <f t="shared" si="5"/>
        <v>0</v>
      </c>
      <c r="Q13" s="113">
        <v>5</v>
      </c>
      <c r="R13" s="112">
        <f t="shared" si="6"/>
        <v>10</v>
      </c>
      <c r="S13" s="113">
        <v>5</v>
      </c>
      <c r="T13" s="112">
        <f t="shared" si="7"/>
        <v>15</v>
      </c>
      <c r="U13" s="113"/>
      <c r="V13" s="116">
        <f t="shared" si="8"/>
        <v>0</v>
      </c>
      <c r="W13" s="113"/>
      <c r="X13" s="112">
        <f t="shared" si="9"/>
        <v>0</v>
      </c>
      <c r="Y13" s="117">
        <f t="shared" si="10"/>
        <v>123</v>
      </c>
      <c r="Z13" s="111"/>
      <c r="AA13" s="112">
        <f t="shared" si="11"/>
        <v>0</v>
      </c>
      <c r="AB13" s="113"/>
      <c r="AC13" s="112">
        <f t="shared" si="12"/>
        <v>0</v>
      </c>
      <c r="AD13" s="113">
        <v>2</v>
      </c>
      <c r="AE13" s="112">
        <f t="shared" si="13"/>
        <v>6</v>
      </c>
      <c r="AF13" s="113"/>
      <c r="AG13" s="118">
        <f t="shared" si="14"/>
        <v>0</v>
      </c>
      <c r="AH13" s="119">
        <f t="shared" si="15"/>
        <v>6</v>
      </c>
      <c r="AI13" s="111"/>
      <c r="AJ13" s="112">
        <f t="shared" si="16"/>
        <v>0</v>
      </c>
      <c r="AK13" s="113"/>
      <c r="AL13" s="120">
        <f t="shared" si="17"/>
        <v>0</v>
      </c>
      <c r="AM13" s="113"/>
      <c r="AN13" s="112">
        <f t="shared" si="18"/>
        <v>0</v>
      </c>
      <c r="AO13" s="113"/>
      <c r="AP13" s="112">
        <f t="shared" si="19"/>
        <v>0</v>
      </c>
      <c r="AQ13" s="113">
        <v>2</v>
      </c>
      <c r="AR13" s="112">
        <f t="shared" si="20"/>
        <v>2</v>
      </c>
      <c r="AS13" s="113"/>
      <c r="AT13" s="112">
        <f t="shared" si="21"/>
        <v>0</v>
      </c>
      <c r="AU13" s="113"/>
      <c r="AV13" s="112">
        <f t="shared" si="22"/>
        <v>0</v>
      </c>
      <c r="AW13" s="113"/>
      <c r="AX13" s="120">
        <f t="shared" si="23"/>
        <v>0</v>
      </c>
      <c r="AY13" s="121">
        <f t="shared" si="24"/>
        <v>2</v>
      </c>
      <c r="AZ13" s="122">
        <f t="shared" si="25"/>
        <v>131</v>
      </c>
      <c r="BA13" s="124"/>
      <c r="BB13" s="125"/>
    </row>
    <row r="14" spans="1:54">
      <c r="A14" s="108">
        <v>7</v>
      </c>
      <c r="B14" s="109" t="s">
        <v>102</v>
      </c>
      <c r="C14" s="109" t="s">
        <v>103</v>
      </c>
      <c r="D14" s="110"/>
      <c r="E14" s="111">
        <v>11</v>
      </c>
      <c r="F14" s="112">
        <f t="shared" si="0"/>
        <v>66</v>
      </c>
      <c r="G14" s="113">
        <v>1</v>
      </c>
      <c r="H14" s="112">
        <f t="shared" si="1"/>
        <v>6</v>
      </c>
      <c r="I14" s="114">
        <v>3</v>
      </c>
      <c r="J14" s="115">
        <f t="shared" si="2"/>
        <v>9</v>
      </c>
      <c r="K14" s="113"/>
      <c r="L14" s="112">
        <f t="shared" si="3"/>
        <v>0</v>
      </c>
      <c r="M14" s="113"/>
      <c r="N14" s="112">
        <f t="shared" si="4"/>
        <v>0</v>
      </c>
      <c r="O14" s="113"/>
      <c r="P14" s="112">
        <f t="shared" si="5"/>
        <v>0</v>
      </c>
      <c r="Q14" s="113">
        <v>5</v>
      </c>
      <c r="R14" s="112">
        <f t="shared" si="6"/>
        <v>10</v>
      </c>
      <c r="S14" s="113">
        <v>5</v>
      </c>
      <c r="T14" s="112">
        <f t="shared" si="7"/>
        <v>15</v>
      </c>
      <c r="U14" s="113"/>
      <c r="V14" s="116">
        <f t="shared" si="8"/>
        <v>0</v>
      </c>
      <c r="W14" s="113"/>
      <c r="X14" s="112">
        <f t="shared" si="9"/>
        <v>0</v>
      </c>
      <c r="Y14" s="117">
        <f t="shared" si="10"/>
        <v>106</v>
      </c>
      <c r="Z14" s="111" t="s">
        <v>89</v>
      </c>
      <c r="AA14" s="112">
        <f t="shared" si="11"/>
        <v>6</v>
      </c>
      <c r="AB14" s="113"/>
      <c r="AC14" s="112">
        <f t="shared" si="12"/>
        <v>0</v>
      </c>
      <c r="AD14" s="113"/>
      <c r="AE14" s="112">
        <f t="shared" si="13"/>
        <v>0</v>
      </c>
      <c r="AF14" s="113"/>
      <c r="AG14" s="118">
        <f t="shared" si="14"/>
        <v>0</v>
      </c>
      <c r="AH14" s="119">
        <f t="shared" si="15"/>
        <v>6</v>
      </c>
      <c r="AI14" s="111"/>
      <c r="AJ14" s="112">
        <f t="shared" si="16"/>
        <v>0</v>
      </c>
      <c r="AK14" s="113"/>
      <c r="AL14" s="120">
        <f t="shared" si="17"/>
        <v>0</v>
      </c>
      <c r="AM14" s="113">
        <v>1</v>
      </c>
      <c r="AN14" s="112">
        <f t="shared" si="18"/>
        <v>5</v>
      </c>
      <c r="AO14" s="113"/>
      <c r="AP14" s="112">
        <f t="shared" si="19"/>
        <v>0</v>
      </c>
      <c r="AQ14" s="113"/>
      <c r="AR14" s="112">
        <f t="shared" si="20"/>
        <v>0</v>
      </c>
      <c r="AS14" s="113">
        <v>1</v>
      </c>
      <c r="AT14" s="112">
        <f t="shared" si="21"/>
        <v>5</v>
      </c>
      <c r="AU14" s="113"/>
      <c r="AV14" s="112">
        <f t="shared" si="22"/>
        <v>0</v>
      </c>
      <c r="AW14" s="113"/>
      <c r="AX14" s="120">
        <f t="shared" si="23"/>
        <v>0</v>
      </c>
      <c r="AY14" s="121">
        <f t="shared" si="24"/>
        <v>10</v>
      </c>
      <c r="AZ14" s="122">
        <f t="shared" si="25"/>
        <v>122</v>
      </c>
      <c r="BA14" s="123"/>
      <c r="BB14" s="1"/>
    </row>
    <row r="15" spans="1:54">
      <c r="A15" s="126">
        <v>8</v>
      </c>
      <c r="B15" s="109" t="s">
        <v>104</v>
      </c>
      <c r="C15" s="109" t="s">
        <v>105</v>
      </c>
      <c r="D15" s="110"/>
      <c r="E15" s="111">
        <v>2</v>
      </c>
      <c r="F15" s="112">
        <f t="shared" si="0"/>
        <v>12</v>
      </c>
      <c r="G15" s="113"/>
      <c r="H15" s="112">
        <f t="shared" si="1"/>
        <v>0</v>
      </c>
      <c r="I15" s="114">
        <v>2</v>
      </c>
      <c r="J15" s="115">
        <f t="shared" si="2"/>
        <v>6</v>
      </c>
      <c r="K15" s="113"/>
      <c r="L15" s="112">
        <f t="shared" si="3"/>
        <v>0</v>
      </c>
      <c r="M15" s="113"/>
      <c r="N15" s="112">
        <f t="shared" si="4"/>
        <v>0</v>
      </c>
      <c r="O15" s="113"/>
      <c r="P15" s="112">
        <f t="shared" si="5"/>
        <v>0</v>
      </c>
      <c r="Q15" s="113">
        <v>2</v>
      </c>
      <c r="R15" s="112">
        <f t="shared" si="6"/>
        <v>4</v>
      </c>
      <c r="S15" s="113"/>
      <c r="T15" s="112">
        <f t="shared" si="7"/>
        <v>0</v>
      </c>
      <c r="U15" s="113"/>
      <c r="V15" s="116">
        <f t="shared" si="8"/>
        <v>0</v>
      </c>
      <c r="W15" s="113"/>
      <c r="X15" s="112">
        <f t="shared" si="9"/>
        <v>0</v>
      </c>
      <c r="Y15" s="117">
        <f t="shared" si="10"/>
        <v>22</v>
      </c>
      <c r="Z15" s="111"/>
      <c r="AA15" s="112">
        <f t="shared" si="11"/>
        <v>0</v>
      </c>
      <c r="AB15" s="113"/>
      <c r="AC15" s="112">
        <f t="shared" si="12"/>
        <v>0</v>
      </c>
      <c r="AD15" s="113">
        <v>1</v>
      </c>
      <c r="AE15" s="112">
        <f t="shared" si="13"/>
        <v>3</v>
      </c>
      <c r="AF15" s="113"/>
      <c r="AG15" s="118">
        <f t="shared" si="14"/>
        <v>0</v>
      </c>
      <c r="AH15" s="119">
        <f t="shared" si="15"/>
        <v>3</v>
      </c>
      <c r="AI15" s="111"/>
      <c r="AJ15" s="112">
        <f t="shared" si="16"/>
        <v>0</v>
      </c>
      <c r="AK15" s="113"/>
      <c r="AL15" s="120">
        <f t="shared" si="17"/>
        <v>0</v>
      </c>
      <c r="AM15" s="113"/>
      <c r="AN15" s="112">
        <f t="shared" si="18"/>
        <v>0</v>
      </c>
      <c r="AO15" s="113"/>
      <c r="AP15" s="112">
        <f t="shared" si="19"/>
        <v>0</v>
      </c>
      <c r="AQ15" s="113">
        <v>3</v>
      </c>
      <c r="AR15" s="112">
        <f t="shared" si="20"/>
        <v>3</v>
      </c>
      <c r="AS15" s="113">
        <v>1</v>
      </c>
      <c r="AT15" s="112">
        <f t="shared" si="21"/>
        <v>5</v>
      </c>
      <c r="AU15" s="113"/>
      <c r="AV15" s="112">
        <f t="shared" si="22"/>
        <v>0</v>
      </c>
      <c r="AW15" s="113"/>
      <c r="AX15" s="120">
        <f t="shared" si="23"/>
        <v>0</v>
      </c>
      <c r="AY15" s="121">
        <f t="shared" si="24"/>
        <v>8</v>
      </c>
      <c r="AZ15" s="122">
        <f t="shared" si="25"/>
        <v>33</v>
      </c>
      <c r="BA15" s="127"/>
      <c r="BB15" s="1"/>
    </row>
    <row r="16" spans="1:54">
      <c r="A16" s="108">
        <v>9</v>
      </c>
      <c r="B16" s="109" t="s">
        <v>111</v>
      </c>
      <c r="C16" s="109" t="s">
        <v>112</v>
      </c>
      <c r="D16" s="110"/>
      <c r="E16" s="111">
        <v>12</v>
      </c>
      <c r="F16" s="112">
        <f t="shared" si="0"/>
        <v>72</v>
      </c>
      <c r="G16" s="113"/>
      <c r="H16" s="112">
        <f t="shared" si="1"/>
        <v>0</v>
      </c>
      <c r="I16" s="114">
        <v>6</v>
      </c>
      <c r="J16" s="115">
        <f t="shared" si="2"/>
        <v>16</v>
      </c>
      <c r="K16" s="113"/>
      <c r="L16" s="112">
        <f t="shared" si="3"/>
        <v>0</v>
      </c>
      <c r="M16" s="113"/>
      <c r="N16" s="112">
        <f t="shared" si="4"/>
        <v>0</v>
      </c>
      <c r="O16" s="113"/>
      <c r="P16" s="112">
        <f t="shared" si="5"/>
        <v>0</v>
      </c>
      <c r="Q16" s="113"/>
      <c r="R16" s="112">
        <f t="shared" si="6"/>
        <v>0</v>
      </c>
      <c r="S16" s="113"/>
      <c r="T16" s="112">
        <f t="shared" si="7"/>
        <v>0</v>
      </c>
      <c r="U16" s="113"/>
      <c r="V16" s="116">
        <f t="shared" si="8"/>
        <v>0</v>
      </c>
      <c r="W16" s="113"/>
      <c r="X16" s="112">
        <f t="shared" si="9"/>
        <v>0</v>
      </c>
      <c r="Y16" s="117">
        <f t="shared" si="10"/>
        <v>88</v>
      </c>
      <c r="Z16" s="111"/>
      <c r="AA16" s="112">
        <f t="shared" si="11"/>
        <v>0</v>
      </c>
      <c r="AB16" s="113">
        <v>1</v>
      </c>
      <c r="AC16" s="112">
        <f t="shared" si="12"/>
        <v>4</v>
      </c>
      <c r="AD16" s="113">
        <v>1</v>
      </c>
      <c r="AE16" s="112">
        <f t="shared" si="13"/>
        <v>3</v>
      </c>
      <c r="AF16" s="113"/>
      <c r="AG16" s="118">
        <f t="shared" si="14"/>
        <v>0</v>
      </c>
      <c r="AH16" s="119">
        <f t="shared" si="15"/>
        <v>7</v>
      </c>
      <c r="AI16" s="111"/>
      <c r="AJ16" s="112">
        <f t="shared" si="16"/>
        <v>0</v>
      </c>
      <c r="AK16" s="113"/>
      <c r="AL16" s="120">
        <f t="shared" si="17"/>
        <v>0</v>
      </c>
      <c r="AM16" s="113"/>
      <c r="AN16" s="112">
        <f t="shared" si="18"/>
        <v>0</v>
      </c>
      <c r="AO16" s="113"/>
      <c r="AP16" s="112">
        <f t="shared" si="19"/>
        <v>0</v>
      </c>
      <c r="AQ16" s="113"/>
      <c r="AR16" s="112">
        <f t="shared" si="20"/>
        <v>0</v>
      </c>
      <c r="AS16" s="113"/>
      <c r="AT16" s="112">
        <f t="shared" si="21"/>
        <v>0</v>
      </c>
      <c r="AU16" s="113"/>
      <c r="AV16" s="112">
        <f t="shared" si="22"/>
        <v>0</v>
      </c>
      <c r="AW16" s="113"/>
      <c r="AX16" s="120">
        <f t="shared" si="23"/>
        <v>0</v>
      </c>
      <c r="AY16" s="121">
        <f t="shared" si="24"/>
        <v>0</v>
      </c>
      <c r="AZ16" s="122">
        <f t="shared" si="25"/>
        <v>95</v>
      </c>
      <c r="BA16" s="123"/>
      <c r="BB16" s="1"/>
    </row>
    <row r="17" spans="1:54">
      <c r="A17" s="128"/>
      <c r="B17" s="129"/>
      <c r="C17" s="129"/>
      <c r="D17" s="130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2"/>
      <c r="BA17" s="133"/>
      <c r="BB17" s="10"/>
    </row>
    <row r="18" spans="1:54" ht="15.6">
      <c r="A18" s="134"/>
      <c r="B18" s="128"/>
      <c r="C18" s="128"/>
      <c r="D18" s="135" t="s">
        <v>106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9"/>
      <c r="AX18" s="9"/>
      <c r="AY18" s="128"/>
      <c r="AZ18" s="128"/>
      <c r="BA18" s="128"/>
      <c r="BB18" s="10"/>
    </row>
    <row r="19" spans="1:54">
      <c r="A19" s="128"/>
      <c r="B19" s="128"/>
      <c r="C19" s="128"/>
      <c r="D19" s="10" t="s">
        <v>107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9"/>
      <c r="AX19" s="9"/>
      <c r="AY19" s="128"/>
      <c r="AZ19" s="128"/>
      <c r="BA19" s="136"/>
      <c r="BB19" s="10"/>
    </row>
    <row r="20" spans="1:54">
      <c r="A20" s="128"/>
      <c r="B20" s="128"/>
      <c r="C20" s="128"/>
      <c r="D20" s="128" t="s">
        <v>108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9"/>
      <c r="AX20" s="9"/>
      <c r="AY20" s="9"/>
      <c r="AZ20" s="9"/>
      <c r="BA20" s="9"/>
      <c r="BB20" s="10"/>
    </row>
    <row r="21" spans="1:54" ht="15.6">
      <c r="A21" s="128"/>
      <c r="B21" s="135" t="s">
        <v>117</v>
      </c>
      <c r="C21" s="135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35" t="s">
        <v>109</v>
      </c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9"/>
      <c r="AX21" s="9"/>
      <c r="AY21" s="9"/>
      <c r="AZ21" s="9"/>
      <c r="BA21" s="9"/>
      <c r="BB21" s="10"/>
    </row>
    <row r="22" spans="1:54" ht="15.6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37" t="s">
        <v>113</v>
      </c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9"/>
      <c r="AX22" s="9"/>
      <c r="AY22" s="9"/>
      <c r="AZ22" s="9"/>
      <c r="BA22" s="9"/>
      <c r="BB22" s="10"/>
    </row>
    <row r="23" spans="1:54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9"/>
      <c r="AX23" s="9"/>
      <c r="AY23" s="9"/>
      <c r="AZ23" s="9"/>
      <c r="BA23" s="9"/>
      <c r="BB23" s="10"/>
    </row>
    <row r="24" spans="1:54">
      <c r="A24" s="10"/>
      <c r="B24" s="10"/>
      <c r="C24" s="10"/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38" t="s">
        <v>110</v>
      </c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10"/>
    </row>
    <row r="25" spans="1:54">
      <c r="A25" s="10"/>
      <c r="B25" s="10"/>
      <c r="C25" s="10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10"/>
    </row>
    <row r="26" spans="1:54">
      <c r="A26" s="10"/>
      <c r="B26" s="10"/>
      <c r="C26" s="10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10"/>
    </row>
  </sheetData>
  <mergeCells count="7">
    <mergeCell ref="W5:X5"/>
    <mergeCell ref="E5:F5"/>
    <mergeCell ref="I5:J5"/>
    <mergeCell ref="K5:L5"/>
    <mergeCell ref="O5:P5"/>
    <mergeCell ref="Q5:T5"/>
    <mergeCell ref="U5:V5"/>
  </mergeCells>
  <pageMargins left="0.85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2019-04-19T13:53:01Z</dcterms:modified>
</cp:coreProperties>
</file>