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1" i="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X10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X9"/>
  <c r="AV9"/>
  <c r="AT9"/>
  <c r="AR9"/>
  <c r="AP9"/>
  <c r="AN9"/>
  <c r="AL9"/>
  <c r="AJ9"/>
  <c r="AG9"/>
  <c r="AE9"/>
  <c r="AC9"/>
  <c r="AA9"/>
  <c r="X9"/>
  <c r="V9"/>
  <c r="T9"/>
  <c r="R9"/>
  <c r="P9"/>
  <c r="N9"/>
  <c r="L9"/>
  <c r="J9"/>
  <c r="H9"/>
  <c r="F9"/>
  <c r="AX8"/>
  <c r="AV8"/>
  <c r="AT8"/>
  <c r="AR8"/>
  <c r="AP8"/>
  <c r="AN8"/>
  <c r="AL8"/>
  <c r="AJ8"/>
  <c r="AG8"/>
  <c r="AE8"/>
  <c r="AC8"/>
  <c r="AA8"/>
  <c r="X8"/>
  <c r="V8"/>
  <c r="T8"/>
  <c r="R8"/>
  <c r="P8"/>
  <c r="N8"/>
  <c r="L8"/>
  <c r="J8"/>
  <c r="H8"/>
  <c r="F8"/>
  <c r="AY10" l="1"/>
  <c r="AY11"/>
  <c r="AH8"/>
  <c r="AY9"/>
  <c r="AH11"/>
  <c r="Y11"/>
  <c r="AZ11" s="1"/>
  <c r="AH9"/>
  <c r="Y8"/>
  <c r="Y9"/>
  <c r="AY8"/>
  <c r="Y10"/>
  <c r="AH10"/>
  <c r="AZ9" l="1"/>
  <c r="AZ10"/>
  <c r="AZ8"/>
</calcChain>
</file>

<file path=xl/sharedStrings.xml><?xml version="1.0" encoding="utf-8"?>
<sst xmlns="http://schemas.openxmlformats.org/spreadsheetml/2006/main" count="127" uniqueCount="105">
  <si>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</si>
  <si>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</si>
  <si>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</si>
  <si>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</si>
  <si>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</si>
  <si>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</si>
  <si>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</si>
  <si>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</si>
  <si>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</si>
  <si>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</si>
  <si>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</si>
  <si>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</si>
  <si>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</si>
  <si>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</si>
  <si>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</si>
  <si>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</si>
  <si>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</si>
  <si>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</si>
  <si>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</si>
  <si>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</si>
  <si>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</si>
  <si>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</si>
  <si>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</si>
  <si>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</si>
  <si>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</si>
  <si>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</si>
  <si>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</si>
  <si>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</si>
  <si>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</si>
  <si>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</si>
  <si>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</si>
  <si>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</si>
  <si>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</si>
  <si>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</si>
  <si>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</si>
  <si>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</si>
  <si>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</si>
  <si>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</si>
  <si>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</si>
  <si>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</si>
  <si>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</si>
  <si>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</si>
  <si>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</si>
  <si>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</si>
  <si>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</si>
  <si>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</si>
  <si>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</si>
  <si>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</si>
  <si>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</si>
  <si>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</si>
  <si>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</si>
  <si>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</si>
  <si>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</si>
  <si>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</si>
  <si>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</si>
  <si>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</si>
  <si>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</si>
  <si>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</si>
  <si>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</si>
  <si>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</si>
  <si>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</si>
  <si>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</si>
  <si>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</si>
  <si>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</si>
  <si>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</si>
  <si>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</si>
  <si>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</si>
  <si>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</si>
  <si>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</si>
  <si>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</si>
  <si>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</si>
  <si>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</si>
  <si>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</si>
  <si>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</si>
  <si>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</si>
  <si>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</si>
  <si>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</si>
  <si>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</si>
  <si>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</si>
  <si>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</si>
  <si>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</si>
  <si>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</si>
  <si>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</si>
  <si>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</si>
  <si>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</si>
  <si>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</si>
  <si>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</si>
  <si>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</si>
  <si>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</si>
  <si>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</si>
  <si>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</si>
  <si>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MATTEO</t>
  </si>
  <si>
    <t>ANNINO</t>
  </si>
  <si>
    <t>IANNONE</t>
  </si>
  <si>
    <t>DOMENICO</t>
  </si>
  <si>
    <t>SALVATI</t>
  </si>
  <si>
    <t>GIUSEPPINA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</si>
  <si>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</si>
  <si>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</si>
  <si>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</si>
  <si>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</si>
  <si>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</si>
  <si>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t xml:space="preserve">LAB. ACC. B019 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</si>
  <si>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</si>
  <si>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Castellammare di Stabia, 20/04/2019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</si>
</sst>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13" fillId="0" borderId="7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4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5" borderId="12" xfId="0" applyFill="1" applyBorder="1" applyProtection="1">
      <protection locked="0"/>
    </xf>
    <xf numFmtId="0" fontId="0" fillId="0" borderId="0" xfId="0" applyBorder="1" applyProtection="1"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Protection="1">
      <protection locked="0"/>
    </xf>
    <xf numFmtId="0" fontId="15" fillId="3" borderId="18" xfId="0" applyFont="1" applyFill="1" applyBorder="1" applyProtection="1">
      <protection locked="0"/>
    </xf>
    <xf numFmtId="0" fontId="15" fillId="3" borderId="11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5" fillId="3" borderId="10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5" borderId="12" xfId="0" applyFont="1" applyFill="1" applyBorder="1" applyProtection="1">
      <protection locked="0"/>
    </xf>
    <xf numFmtId="0" fontId="0" fillId="0" borderId="19" xfId="0" applyFont="1" applyBorder="1" applyAlignment="1" applyProtection="1">
      <alignment horizontal="left" textRotation="90"/>
    </xf>
    <xf numFmtId="0" fontId="0" fillId="0" borderId="20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right" vertical="top" textRotation="90" wrapText="1"/>
    </xf>
    <xf numFmtId="0" fontId="15" fillId="6" borderId="11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</xf>
    <xf numFmtId="0" fontId="17" fillId="0" borderId="16" xfId="0" applyFont="1" applyBorder="1" applyAlignment="1" applyProtection="1">
      <alignment horizontal="right" vertical="top" textRotation="90" wrapText="1"/>
      <protection hidden="1"/>
    </xf>
    <xf numFmtId="0" fontId="15" fillId="6" borderId="16" xfId="0" applyFont="1" applyFill="1" applyBorder="1" applyAlignment="1" applyProtection="1">
      <alignment horizontal="right" vertical="top" textRotation="90" wrapText="1"/>
    </xf>
    <xf numFmtId="0" fontId="19" fillId="0" borderId="16" xfId="0" applyFont="1" applyBorder="1" applyAlignment="1" applyProtection="1">
      <alignment horizontal="left" vertical="center" textRotation="90" wrapText="1"/>
    </xf>
    <xf numFmtId="0" fontId="17" fillId="0" borderId="16" xfId="0" applyFont="1" applyBorder="1" applyAlignment="1" applyProtection="1">
      <alignment textRotation="90" wrapText="1"/>
      <protection hidden="1"/>
    </xf>
    <xf numFmtId="0" fontId="19" fillId="0" borderId="16" xfId="0" applyFont="1" applyBorder="1" applyAlignment="1" applyProtection="1">
      <alignment horizontal="left" vertical="center" textRotation="90" wrapText="1"/>
      <protection hidden="1"/>
    </xf>
    <xf numFmtId="0" fontId="15" fillId="6" borderId="16" xfId="0" applyFont="1" applyFill="1" applyBorder="1" applyAlignment="1" applyProtection="1">
      <alignment textRotation="90" wrapText="1"/>
    </xf>
    <xf numFmtId="0" fontId="21" fillId="0" borderId="22" xfId="0" applyFont="1" applyBorder="1" applyAlignment="1" applyProtection="1">
      <alignment textRotation="90" wrapText="1"/>
      <protection hidden="1"/>
    </xf>
    <xf numFmtId="0" fontId="17" fillId="2" borderId="12" xfId="0" applyFont="1" applyFill="1" applyBorder="1" applyAlignment="1" applyProtection="1">
      <alignment textRotation="90" wrapText="1"/>
    </xf>
    <xf numFmtId="0" fontId="15" fillId="6" borderId="14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  <protection hidden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7" fillId="4" borderId="23" xfId="0" applyFont="1" applyFill="1" applyBorder="1" applyAlignment="1" applyProtection="1">
      <alignment textRotation="90" wrapText="1"/>
    </xf>
    <xf numFmtId="0" fontId="17" fillId="0" borderId="24" xfId="0" applyFont="1" applyBorder="1" applyAlignment="1" applyProtection="1">
      <alignment textRotation="90" wrapText="1"/>
      <protection hidden="1"/>
    </xf>
    <xf numFmtId="0" fontId="17" fillId="5" borderId="23" xfId="0" applyFont="1" applyFill="1" applyBorder="1" applyAlignment="1" applyProtection="1">
      <alignment textRotation="90" wrapText="1"/>
    </xf>
    <xf numFmtId="0" fontId="1" fillId="0" borderId="25" xfId="0" applyFont="1" applyFill="1" applyBorder="1" applyAlignment="1" applyProtection="1">
      <alignment textRotation="90"/>
      <protection hidden="1"/>
    </xf>
    <xf numFmtId="0" fontId="15" fillId="0" borderId="26" xfId="0" applyFont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  <protection locked="0"/>
    </xf>
    <xf numFmtId="0" fontId="15" fillId="0" borderId="28" xfId="0" applyFont="1" applyFill="1" applyBorder="1" applyAlignment="1" applyProtection="1">
      <alignment horizontal="center"/>
      <protection locked="0"/>
    </xf>
    <xf numFmtId="49" fontId="15" fillId="0" borderId="29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Protection="1">
      <protection locked="0"/>
    </xf>
    <xf numFmtId="49" fontId="15" fillId="0" borderId="31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6" borderId="28" xfId="0" applyNumberFormat="1" applyFont="1" applyFill="1" applyBorder="1" applyAlignment="1" applyProtection="1">
      <alignment horizontal="center"/>
      <protection locked="0"/>
    </xf>
    <xf numFmtId="49" fontId="22" fillId="0" borderId="28" xfId="0" applyNumberFormat="1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hidden="1"/>
    </xf>
    <xf numFmtId="49" fontId="22" fillId="0" borderId="28" xfId="0" applyNumberFormat="1" applyFont="1" applyFill="1" applyBorder="1" applyAlignment="1" applyProtection="1">
      <alignment horizontal="center"/>
      <protection hidden="1"/>
    </xf>
    <xf numFmtId="49" fontId="15" fillId="0" borderId="32" xfId="0" applyNumberFormat="1" applyFont="1" applyFill="1" applyBorder="1" applyAlignment="1" applyProtection="1">
      <alignment horizontal="center"/>
      <protection hidden="1"/>
    </xf>
    <xf numFmtId="49" fontId="15" fillId="2" borderId="33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Alignment="1" applyProtection="1">
      <alignment horizontal="center"/>
      <protection locked="0"/>
    </xf>
    <xf numFmtId="49" fontId="15" fillId="4" borderId="33" xfId="0" applyNumberFormat="1" applyFont="1" applyFill="1" applyBorder="1" applyAlignment="1" applyProtection="1">
      <alignment horizontal="center"/>
      <protection locked="0"/>
    </xf>
    <xf numFmtId="49" fontId="15" fillId="5" borderId="33" xfId="0" applyNumberFormat="1" applyFont="1" applyFill="1" applyBorder="1" applyAlignment="1" applyProtection="1">
      <alignment horizontal="center"/>
      <protection locked="0"/>
    </xf>
    <xf numFmtId="49" fontId="15" fillId="0" borderId="34" xfId="0" applyNumberFormat="1" applyFont="1" applyFill="1" applyBorder="1" applyAlignment="1" applyProtection="1">
      <alignment horizontal="center"/>
      <protection hidden="1"/>
    </xf>
    <xf numFmtId="49" fontId="23" fillId="0" borderId="35" xfId="0" applyNumberFormat="1" applyFont="1" applyFill="1" applyBorder="1" applyAlignment="1" applyProtection="1">
      <protection locked="0"/>
    </xf>
    <xf numFmtId="0" fontId="15" fillId="0" borderId="16" xfId="0" applyFont="1" applyFill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hidden="1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/>
      <protection hidden="1"/>
    </xf>
    <xf numFmtId="0" fontId="15" fillId="2" borderId="36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4" borderId="2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5" borderId="23" xfId="0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center"/>
      <protection hidden="1"/>
    </xf>
    <xf numFmtId="0" fontId="25" fillId="0" borderId="16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195262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4"/>
  <sheetViews>
    <sheetView tabSelected="1" workbookViewId="0">
      <selection activeCell="B16" sqref="B16"/>
    </sheetView>
  </sheetViews>
  <sheetFormatPr defaultRowHeight="14.4"/>
  <cols>
    <col min="1" max="1" width="3.109375" customWidth="1"/>
    <col min="4" max="4" width="3.109375" customWidth="1"/>
    <col min="5" max="51" width="3.33203125" customWidth="1"/>
    <col min="52" max="52" width="4.88671875" customWidth="1"/>
    <col min="53" max="53" width="5.109375" customWidth="1"/>
  </cols>
  <sheetData>
    <row r="1" spans="1:54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4" ht="17.399999999999999" thickBot="1">
      <c r="B2" s="4"/>
      <c r="C2" s="5"/>
      <c r="D2" s="6"/>
      <c r="E2" s="7"/>
      <c r="F2" s="8" t="s">
        <v>103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0"/>
      <c r="AZ2" s="10"/>
      <c r="BA2" s="10"/>
    </row>
    <row r="3" spans="1:54" ht="17.399999999999999" thickBot="1">
      <c r="A3" s="11"/>
      <c r="B3" s="4"/>
      <c r="C3" s="5"/>
      <c r="D3" s="6"/>
      <c r="E3" s="12"/>
      <c r="F3" s="13" t="s">
        <v>0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7"/>
      <c r="Y3" s="18"/>
      <c r="Z3" s="19"/>
      <c r="AA3" s="20" t="s">
        <v>1</v>
      </c>
      <c r="AB3" s="21"/>
      <c r="AC3" s="22"/>
      <c r="AD3" s="22"/>
      <c r="AE3" s="22"/>
      <c r="AF3" s="22"/>
      <c r="AG3" s="22"/>
      <c r="AH3" s="23"/>
      <c r="AI3" s="22"/>
      <c r="AJ3" s="24" t="s">
        <v>2</v>
      </c>
      <c r="AK3" s="25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6"/>
      <c r="AY3" s="27"/>
      <c r="AZ3" s="10"/>
      <c r="BA3" s="10"/>
    </row>
    <row r="4" spans="1:54" ht="15" thickBot="1">
      <c r="A4" s="134" t="s">
        <v>102</v>
      </c>
      <c r="B4" s="134"/>
      <c r="C4" s="134"/>
      <c r="D4" s="134"/>
      <c r="E4" s="28"/>
      <c r="F4" s="29" t="s">
        <v>3</v>
      </c>
      <c r="G4" s="30" t="s">
        <v>4</v>
      </c>
      <c r="H4" s="31"/>
      <c r="I4" s="32"/>
      <c r="J4" s="17" t="s">
        <v>5</v>
      </c>
      <c r="K4" s="33" t="s">
        <v>6</v>
      </c>
      <c r="L4" s="34"/>
      <c r="M4" s="35"/>
      <c r="N4" s="17" t="s">
        <v>7</v>
      </c>
      <c r="O4" s="36" t="s">
        <v>8</v>
      </c>
      <c r="P4" s="17"/>
      <c r="Q4" s="37"/>
      <c r="R4" s="33" t="s">
        <v>9</v>
      </c>
      <c r="S4" s="33"/>
      <c r="T4" s="34"/>
      <c r="U4" s="37" t="s">
        <v>10</v>
      </c>
      <c r="V4" s="38"/>
      <c r="W4" s="37" t="s">
        <v>11</v>
      </c>
      <c r="X4" s="38"/>
      <c r="Y4" s="39"/>
      <c r="Z4" s="40"/>
      <c r="AA4" s="41" t="s">
        <v>12</v>
      </c>
      <c r="AB4" s="42"/>
      <c r="AC4" s="41" t="s">
        <v>5</v>
      </c>
      <c r="AD4" s="42"/>
      <c r="AE4" s="41" t="s">
        <v>13</v>
      </c>
      <c r="AF4" s="42"/>
      <c r="AG4" s="43" t="s">
        <v>14</v>
      </c>
      <c r="AH4" s="44"/>
      <c r="AI4" s="40"/>
      <c r="AJ4" s="45" t="s">
        <v>12</v>
      </c>
      <c r="AK4" s="42"/>
      <c r="AL4" s="45" t="s">
        <v>5</v>
      </c>
      <c r="AM4" s="42"/>
      <c r="AN4" s="45" t="s">
        <v>15</v>
      </c>
      <c r="AO4" s="42"/>
      <c r="AP4" s="45" t="s">
        <v>16</v>
      </c>
      <c r="AQ4" s="42"/>
      <c r="AR4" s="46" t="s">
        <v>17</v>
      </c>
      <c r="AS4" s="47"/>
      <c r="AT4" s="46" t="s">
        <v>18</v>
      </c>
      <c r="AU4" s="47"/>
      <c r="AV4" s="46" t="s">
        <v>19</v>
      </c>
      <c r="AW4" s="47"/>
      <c r="AX4" s="48" t="s">
        <v>20</v>
      </c>
      <c r="AY4" s="49"/>
      <c r="AZ4" s="50"/>
      <c r="BA4" s="50"/>
    </row>
    <row r="5" spans="1:54" ht="15" thickBot="1">
      <c r="A5" s="134"/>
      <c r="B5" s="134"/>
      <c r="C5" s="134"/>
      <c r="D5" s="134"/>
      <c r="E5" s="135" t="s">
        <v>21</v>
      </c>
      <c r="F5" s="135"/>
      <c r="G5" s="51" t="s">
        <v>22</v>
      </c>
      <c r="H5" s="52"/>
      <c r="I5" s="136" t="s">
        <v>23</v>
      </c>
      <c r="J5" s="136"/>
      <c r="K5" s="137" t="s">
        <v>24</v>
      </c>
      <c r="L5" s="137"/>
      <c r="M5" s="53" t="s">
        <v>25</v>
      </c>
      <c r="N5" s="54"/>
      <c r="O5" s="132" t="s">
        <v>26</v>
      </c>
      <c r="P5" s="132"/>
      <c r="Q5" s="136" t="s">
        <v>27</v>
      </c>
      <c r="R5" s="136"/>
      <c r="S5" s="136"/>
      <c r="T5" s="136"/>
      <c r="U5" s="132" t="s">
        <v>28</v>
      </c>
      <c r="V5" s="132"/>
      <c r="W5" s="133" t="s">
        <v>29</v>
      </c>
      <c r="X5" s="133"/>
      <c r="Y5" s="55"/>
      <c r="Z5" s="56"/>
      <c r="AA5" s="57"/>
      <c r="AB5" s="58"/>
      <c r="AC5" s="57"/>
      <c r="AD5" s="58"/>
      <c r="AE5" s="57"/>
      <c r="AF5" s="58"/>
      <c r="AG5" s="59"/>
      <c r="AH5" s="60"/>
      <c r="AI5" s="56"/>
      <c r="AJ5" s="57"/>
      <c r="AK5" s="58"/>
      <c r="AL5" s="57"/>
      <c r="AM5" s="58" t="s">
        <v>30</v>
      </c>
      <c r="AN5" s="58"/>
      <c r="AO5" s="58"/>
      <c r="AP5" s="58"/>
      <c r="AQ5" s="58"/>
      <c r="AR5" s="58"/>
      <c r="AS5" s="58"/>
      <c r="AT5" s="59"/>
      <c r="AU5" s="59"/>
      <c r="AV5" s="59"/>
      <c r="AW5" s="58"/>
      <c r="AX5" s="61"/>
      <c r="AY5" s="62"/>
      <c r="AZ5" s="10"/>
      <c r="BA5" s="10"/>
    </row>
    <row r="6" spans="1:54" ht="105" customHeight="1">
      <c r="A6" s="63" t="s">
        <v>31</v>
      </c>
      <c r="B6" s="64" t="s">
        <v>32</v>
      </c>
      <c r="C6" s="64" t="s">
        <v>33</v>
      </c>
      <c r="D6" s="65" t="s">
        <v>34</v>
      </c>
      <c r="E6" s="66" t="s">
        <v>35</v>
      </c>
      <c r="F6" s="67" t="s">
        <v>36</v>
      </c>
      <c r="G6" s="66" t="s">
        <v>35</v>
      </c>
      <c r="H6" s="68" t="s">
        <v>37</v>
      </c>
      <c r="I6" s="69" t="s">
        <v>38</v>
      </c>
      <c r="J6" s="70" t="s">
        <v>39</v>
      </c>
      <c r="K6" s="66" t="s">
        <v>35</v>
      </c>
      <c r="L6" s="71" t="s">
        <v>40</v>
      </c>
      <c r="M6" s="69" t="s">
        <v>41</v>
      </c>
      <c r="N6" s="72" t="s">
        <v>42</v>
      </c>
      <c r="O6" s="69" t="s">
        <v>43</v>
      </c>
      <c r="P6" s="72" t="s">
        <v>44</v>
      </c>
      <c r="Q6" s="66" t="s">
        <v>45</v>
      </c>
      <c r="R6" s="71" t="s">
        <v>46</v>
      </c>
      <c r="S6" s="66" t="s">
        <v>45</v>
      </c>
      <c r="T6" s="71" t="s">
        <v>47</v>
      </c>
      <c r="U6" s="66" t="s">
        <v>45</v>
      </c>
      <c r="V6" s="71" t="s">
        <v>48</v>
      </c>
      <c r="W6" s="73" t="s">
        <v>49</v>
      </c>
      <c r="X6" s="74" t="s">
        <v>50</v>
      </c>
      <c r="Y6" s="75" t="s">
        <v>51</v>
      </c>
      <c r="Z6" s="76" t="s">
        <v>49</v>
      </c>
      <c r="AA6" s="77" t="s">
        <v>52</v>
      </c>
      <c r="AB6" s="66" t="s">
        <v>53</v>
      </c>
      <c r="AC6" s="71" t="s">
        <v>54</v>
      </c>
      <c r="AD6" s="66" t="s">
        <v>55</v>
      </c>
      <c r="AE6" s="71" t="s">
        <v>56</v>
      </c>
      <c r="AF6" s="78" t="s">
        <v>49</v>
      </c>
      <c r="AG6" s="79" t="s">
        <v>57</v>
      </c>
      <c r="AH6" s="80" t="s">
        <v>58</v>
      </c>
      <c r="AI6" s="78" t="s">
        <v>59</v>
      </c>
      <c r="AJ6" s="71" t="s">
        <v>60</v>
      </c>
      <c r="AK6" s="78" t="s">
        <v>49</v>
      </c>
      <c r="AL6" s="71" t="s">
        <v>61</v>
      </c>
      <c r="AM6" s="73" t="s">
        <v>62</v>
      </c>
      <c r="AN6" s="71" t="s">
        <v>63</v>
      </c>
      <c r="AO6" s="73" t="s">
        <v>64</v>
      </c>
      <c r="AP6" s="71" t="s">
        <v>65</v>
      </c>
      <c r="AQ6" s="73" t="s">
        <v>66</v>
      </c>
      <c r="AR6" s="71" t="s">
        <v>67</v>
      </c>
      <c r="AS6" s="73" t="s">
        <v>68</v>
      </c>
      <c r="AT6" s="71" t="s">
        <v>69</v>
      </c>
      <c r="AU6" s="78" t="s">
        <v>49</v>
      </c>
      <c r="AV6" s="71" t="s">
        <v>70</v>
      </c>
      <c r="AW6" s="78" t="s">
        <v>71</v>
      </c>
      <c r="AX6" s="81" t="s">
        <v>72</v>
      </c>
      <c r="AY6" s="82" t="s">
        <v>73</v>
      </c>
      <c r="AZ6" s="83" t="s">
        <v>74</v>
      </c>
      <c r="BA6" s="84" t="s">
        <v>75</v>
      </c>
    </row>
    <row r="7" spans="1:54" ht="18" thickBot="1">
      <c r="A7" s="85"/>
      <c r="B7" s="86"/>
      <c r="C7" s="86"/>
      <c r="D7" s="87"/>
      <c r="E7" s="88"/>
      <c r="F7" s="89" t="s">
        <v>76</v>
      </c>
      <c r="G7" s="90"/>
      <c r="H7" s="91" t="s">
        <v>76</v>
      </c>
      <c r="I7" s="92"/>
      <c r="J7" s="93" t="s">
        <v>77</v>
      </c>
      <c r="K7" s="92"/>
      <c r="L7" s="94" t="s">
        <v>78</v>
      </c>
      <c r="M7" s="92"/>
      <c r="N7" s="95" t="s">
        <v>77</v>
      </c>
      <c r="O7" s="92"/>
      <c r="P7" s="94" t="s">
        <v>78</v>
      </c>
      <c r="Q7" s="92"/>
      <c r="R7" s="94" t="s">
        <v>79</v>
      </c>
      <c r="S7" s="92"/>
      <c r="T7" s="94" t="s">
        <v>78</v>
      </c>
      <c r="U7" s="92"/>
      <c r="V7" s="94" t="s">
        <v>80</v>
      </c>
      <c r="W7" s="92"/>
      <c r="X7" s="96" t="s">
        <v>81</v>
      </c>
      <c r="Y7" s="97"/>
      <c r="Z7" s="98"/>
      <c r="AA7" s="91" t="s">
        <v>82</v>
      </c>
      <c r="AB7" s="90"/>
      <c r="AC7" s="94" t="s">
        <v>83</v>
      </c>
      <c r="AD7" s="92"/>
      <c r="AE7" s="94" t="s">
        <v>78</v>
      </c>
      <c r="AF7" s="99"/>
      <c r="AG7" s="96" t="s">
        <v>82</v>
      </c>
      <c r="AH7" s="100"/>
      <c r="AI7" s="98"/>
      <c r="AJ7" s="91" t="s">
        <v>84</v>
      </c>
      <c r="AK7" s="90"/>
      <c r="AL7" s="94" t="s">
        <v>85</v>
      </c>
      <c r="AM7" s="92"/>
      <c r="AN7" s="94" t="s">
        <v>86</v>
      </c>
      <c r="AO7" s="92"/>
      <c r="AP7" s="94" t="s">
        <v>78</v>
      </c>
      <c r="AQ7" s="92"/>
      <c r="AR7" s="94" t="s">
        <v>87</v>
      </c>
      <c r="AS7" s="92"/>
      <c r="AT7" s="94" t="s">
        <v>86</v>
      </c>
      <c r="AU7" s="92"/>
      <c r="AV7" s="94" t="s">
        <v>88</v>
      </c>
      <c r="AW7" s="99"/>
      <c r="AX7" s="96" t="s">
        <v>89</v>
      </c>
      <c r="AY7" s="101"/>
      <c r="AZ7" s="102"/>
      <c r="BA7" s="103"/>
    </row>
    <row r="8" spans="1:54">
      <c r="A8" s="104">
        <v>1</v>
      </c>
      <c r="B8" s="105" t="s">
        <v>91</v>
      </c>
      <c r="C8" s="105" t="s">
        <v>92</v>
      </c>
      <c r="D8" s="106"/>
      <c r="E8" s="107">
        <v>36</v>
      </c>
      <c r="F8" s="108">
        <f t="shared" ref="F8:F11" si="0">E8*6</f>
        <v>216</v>
      </c>
      <c r="G8" s="109">
        <v>4</v>
      </c>
      <c r="H8" s="108">
        <f t="shared" ref="H8:H11" si="1">G8*6</f>
        <v>24</v>
      </c>
      <c r="I8" s="110"/>
      <c r="J8" s="111">
        <f t="shared" ref="J8:J11" si="2">IF(I8&lt;=4,I8*3,12+(I8-4)*3*2/3)</f>
        <v>0</v>
      </c>
      <c r="K8" s="109"/>
      <c r="L8" s="108">
        <f t="shared" ref="L8:L11" si="3">K8*3</f>
        <v>0</v>
      </c>
      <c r="M8" s="109">
        <v>2</v>
      </c>
      <c r="N8" s="108">
        <f t="shared" ref="N8:N11" si="4">IF(M8&lt;=4,M8*3,12+(M8-4)*3*2/3)</f>
        <v>6</v>
      </c>
      <c r="O8" s="109"/>
      <c r="P8" s="108">
        <f t="shared" ref="P8:P11" si="5">O8*3</f>
        <v>0</v>
      </c>
      <c r="Q8" s="109">
        <v>5</v>
      </c>
      <c r="R8" s="108">
        <f t="shared" ref="R8:R11" si="6">IF(Q8&gt;10,20,Q8*2)</f>
        <v>10</v>
      </c>
      <c r="S8" s="109">
        <v>23</v>
      </c>
      <c r="T8" s="108">
        <f t="shared" ref="T8:T11" si="7">S8*3</f>
        <v>69</v>
      </c>
      <c r="U8" s="109"/>
      <c r="V8" s="112">
        <f t="shared" ref="V8:V11" si="8">U8</f>
        <v>0</v>
      </c>
      <c r="W8" s="109" t="s">
        <v>90</v>
      </c>
      <c r="X8" s="108">
        <f t="shared" ref="X8:X11" si="9">IF(W8="si",10,0)</f>
        <v>10</v>
      </c>
      <c r="Y8" s="113">
        <f t="shared" ref="Y8:Y11" si="10">F8+H8+J8+L8+N8+P8+R8+T8+V8+X8</f>
        <v>335</v>
      </c>
      <c r="Z8" s="107" t="s">
        <v>90</v>
      </c>
      <c r="AA8" s="108">
        <f t="shared" ref="AA8:AA11" si="11">IF(Z8="si",6,0)</f>
        <v>6</v>
      </c>
      <c r="AB8" s="109"/>
      <c r="AC8" s="108">
        <f t="shared" ref="AC8:AC11" si="12">AB8*4</f>
        <v>0</v>
      </c>
      <c r="AD8" s="109"/>
      <c r="AE8" s="108">
        <f t="shared" ref="AE8:AE11" si="13">AD8*3</f>
        <v>0</v>
      </c>
      <c r="AF8" s="109"/>
      <c r="AG8" s="114">
        <f t="shared" ref="AG8:AG11" si="14">IF(AF8="si",6,0)</f>
        <v>0</v>
      </c>
      <c r="AH8" s="115">
        <f t="shared" ref="AH8:AH11" si="15">AA8+AC8+AE8+AG8</f>
        <v>6</v>
      </c>
      <c r="AI8" s="107"/>
      <c r="AJ8" s="108">
        <f t="shared" ref="AJ8:AJ11" si="16">AI8*3</f>
        <v>0</v>
      </c>
      <c r="AK8" s="109"/>
      <c r="AL8" s="116">
        <f t="shared" ref="AL8:AL11" si="17">IF(AK8="si",12,0)</f>
        <v>0</v>
      </c>
      <c r="AM8" s="109"/>
      <c r="AN8" s="108">
        <f t="shared" ref="AN8:AN11" si="18">AM8*5</f>
        <v>0</v>
      </c>
      <c r="AO8" s="109"/>
      <c r="AP8" s="108">
        <f t="shared" ref="AP8:AP11" si="19">AO8*3</f>
        <v>0</v>
      </c>
      <c r="AQ8" s="109"/>
      <c r="AR8" s="108">
        <f t="shared" ref="AR8:AR11" si="20">AQ8</f>
        <v>0</v>
      </c>
      <c r="AS8" s="109"/>
      <c r="AT8" s="108">
        <f t="shared" ref="AT8:AT11" si="21">AS8*5</f>
        <v>0</v>
      </c>
      <c r="AU8" s="109"/>
      <c r="AV8" s="108">
        <f t="shared" ref="AV8:AV11" si="22">IF(AU8="si",5,0)</f>
        <v>0</v>
      </c>
      <c r="AW8" s="109"/>
      <c r="AX8" s="116">
        <f t="shared" ref="AX8:AX11" si="23">AW8*1</f>
        <v>0</v>
      </c>
      <c r="AY8" s="117">
        <f t="shared" ref="AY8:AY11" si="24">AJ8+AL8+AX8+IF(AN8+AP8+AR8+AT8+AV8&gt;10,10,AN8+AP8+AR8+AT8+AV8)</f>
        <v>0</v>
      </c>
      <c r="AZ8" s="118">
        <f t="shared" ref="AZ8:AZ11" si="25">Y8+AH8+AY8</f>
        <v>341</v>
      </c>
      <c r="BA8" s="119"/>
      <c r="BB8" s="1"/>
    </row>
    <row r="9" spans="1:54">
      <c r="A9" s="104">
        <v>2</v>
      </c>
      <c r="B9" s="105" t="s">
        <v>93</v>
      </c>
      <c r="C9" s="105" t="s">
        <v>94</v>
      </c>
      <c r="D9" s="106"/>
      <c r="E9" s="107">
        <v>25</v>
      </c>
      <c r="F9" s="108">
        <f t="shared" si="0"/>
        <v>150</v>
      </c>
      <c r="G9" s="109">
        <v>1</v>
      </c>
      <c r="H9" s="108">
        <f t="shared" si="1"/>
        <v>6</v>
      </c>
      <c r="I9" s="110">
        <v>4</v>
      </c>
      <c r="J9" s="111">
        <f t="shared" si="2"/>
        <v>12</v>
      </c>
      <c r="K9" s="109"/>
      <c r="L9" s="108">
        <f t="shared" si="3"/>
        <v>0</v>
      </c>
      <c r="M9" s="109">
        <v>1</v>
      </c>
      <c r="N9" s="108">
        <f t="shared" si="4"/>
        <v>3</v>
      </c>
      <c r="O9" s="109"/>
      <c r="P9" s="108">
        <f t="shared" si="5"/>
        <v>0</v>
      </c>
      <c r="Q9" s="109">
        <v>5</v>
      </c>
      <c r="R9" s="108">
        <f t="shared" si="6"/>
        <v>10</v>
      </c>
      <c r="S9" s="109">
        <v>19</v>
      </c>
      <c r="T9" s="108">
        <f t="shared" si="7"/>
        <v>57</v>
      </c>
      <c r="U9" s="109"/>
      <c r="V9" s="112">
        <f t="shared" si="8"/>
        <v>0</v>
      </c>
      <c r="W9" s="109" t="s">
        <v>90</v>
      </c>
      <c r="X9" s="108">
        <f t="shared" si="9"/>
        <v>10</v>
      </c>
      <c r="Y9" s="113">
        <f t="shared" si="10"/>
        <v>248</v>
      </c>
      <c r="Z9" s="107"/>
      <c r="AA9" s="108">
        <f t="shared" si="11"/>
        <v>0</v>
      </c>
      <c r="AB9" s="109">
        <v>1</v>
      </c>
      <c r="AC9" s="108">
        <f t="shared" si="12"/>
        <v>4</v>
      </c>
      <c r="AD9" s="109"/>
      <c r="AE9" s="108">
        <f t="shared" si="13"/>
        <v>0</v>
      </c>
      <c r="AF9" s="109"/>
      <c r="AG9" s="114">
        <f t="shared" si="14"/>
        <v>0</v>
      </c>
      <c r="AH9" s="115">
        <f t="shared" si="15"/>
        <v>4</v>
      </c>
      <c r="AI9" s="107"/>
      <c r="AJ9" s="108">
        <f t="shared" si="16"/>
        <v>0</v>
      </c>
      <c r="AK9" s="109" t="s">
        <v>90</v>
      </c>
      <c r="AL9" s="116">
        <f t="shared" si="17"/>
        <v>12</v>
      </c>
      <c r="AM9" s="109"/>
      <c r="AN9" s="108">
        <f t="shared" si="18"/>
        <v>0</v>
      </c>
      <c r="AO9" s="109"/>
      <c r="AP9" s="108">
        <f t="shared" si="19"/>
        <v>0</v>
      </c>
      <c r="AQ9" s="109"/>
      <c r="AR9" s="108">
        <f t="shared" si="20"/>
        <v>0</v>
      </c>
      <c r="AS9" s="109"/>
      <c r="AT9" s="108">
        <f t="shared" si="21"/>
        <v>0</v>
      </c>
      <c r="AU9" s="109"/>
      <c r="AV9" s="108">
        <f t="shared" si="22"/>
        <v>0</v>
      </c>
      <c r="AW9" s="109"/>
      <c r="AX9" s="116">
        <f t="shared" si="23"/>
        <v>0</v>
      </c>
      <c r="AY9" s="117">
        <f t="shared" si="24"/>
        <v>12</v>
      </c>
      <c r="AZ9" s="118">
        <f t="shared" si="25"/>
        <v>264</v>
      </c>
      <c r="BA9" s="120"/>
      <c r="BB9" s="121"/>
    </row>
    <row r="10" spans="1:54">
      <c r="A10" s="104">
        <v>3</v>
      </c>
      <c r="B10" s="104" t="s">
        <v>95</v>
      </c>
      <c r="C10" s="105" t="s">
        <v>96</v>
      </c>
      <c r="D10" s="106"/>
      <c r="E10" s="107">
        <v>13</v>
      </c>
      <c r="F10" s="108">
        <f t="shared" si="0"/>
        <v>78</v>
      </c>
      <c r="G10" s="109"/>
      <c r="H10" s="108">
        <f t="shared" si="1"/>
        <v>0</v>
      </c>
      <c r="I10" s="110">
        <v>8</v>
      </c>
      <c r="J10" s="111">
        <f t="shared" si="2"/>
        <v>20</v>
      </c>
      <c r="K10" s="109"/>
      <c r="L10" s="108">
        <f t="shared" si="3"/>
        <v>0</v>
      </c>
      <c r="M10" s="109">
        <v>1</v>
      </c>
      <c r="N10" s="108">
        <f t="shared" si="4"/>
        <v>3</v>
      </c>
      <c r="O10" s="109"/>
      <c r="P10" s="108">
        <f t="shared" si="5"/>
        <v>0</v>
      </c>
      <c r="Q10" s="109">
        <v>5</v>
      </c>
      <c r="R10" s="108">
        <f t="shared" si="6"/>
        <v>10</v>
      </c>
      <c r="S10" s="109">
        <v>8</v>
      </c>
      <c r="T10" s="108">
        <f t="shared" si="7"/>
        <v>24</v>
      </c>
      <c r="U10" s="109"/>
      <c r="V10" s="112">
        <f t="shared" si="8"/>
        <v>0</v>
      </c>
      <c r="W10" s="109"/>
      <c r="X10" s="108">
        <f t="shared" si="9"/>
        <v>0</v>
      </c>
      <c r="Y10" s="113">
        <f t="shared" si="10"/>
        <v>135</v>
      </c>
      <c r="Z10" s="107"/>
      <c r="AA10" s="108">
        <f t="shared" si="11"/>
        <v>0</v>
      </c>
      <c r="AB10" s="109"/>
      <c r="AC10" s="108">
        <f t="shared" si="12"/>
        <v>0</v>
      </c>
      <c r="AD10" s="109"/>
      <c r="AE10" s="108">
        <f t="shared" si="13"/>
        <v>0</v>
      </c>
      <c r="AF10" s="109"/>
      <c r="AG10" s="114">
        <f t="shared" si="14"/>
        <v>0</v>
      </c>
      <c r="AH10" s="115">
        <f t="shared" si="15"/>
        <v>0</v>
      </c>
      <c r="AI10" s="107"/>
      <c r="AJ10" s="108">
        <f t="shared" si="16"/>
        <v>0</v>
      </c>
      <c r="AK10" s="109"/>
      <c r="AL10" s="116">
        <f t="shared" si="17"/>
        <v>0</v>
      </c>
      <c r="AM10" s="109"/>
      <c r="AN10" s="108">
        <f t="shared" si="18"/>
        <v>0</v>
      </c>
      <c r="AO10" s="109"/>
      <c r="AP10" s="108">
        <f t="shared" si="19"/>
        <v>0</v>
      </c>
      <c r="AQ10" s="109"/>
      <c r="AR10" s="108">
        <f t="shared" si="20"/>
        <v>0</v>
      </c>
      <c r="AS10" s="109"/>
      <c r="AT10" s="108">
        <f t="shared" si="21"/>
        <v>0</v>
      </c>
      <c r="AU10" s="109"/>
      <c r="AV10" s="108">
        <f t="shared" si="22"/>
        <v>0</v>
      </c>
      <c r="AW10" s="109"/>
      <c r="AX10" s="116">
        <f t="shared" si="23"/>
        <v>0</v>
      </c>
      <c r="AY10" s="117">
        <f t="shared" si="24"/>
        <v>0</v>
      </c>
      <c r="AZ10" s="118">
        <f t="shared" si="25"/>
        <v>135</v>
      </c>
      <c r="BA10" s="120"/>
      <c r="BB10" s="121"/>
    </row>
    <row r="11" spans="1:54">
      <c r="A11" s="104"/>
      <c r="B11" s="105"/>
      <c r="C11" s="105"/>
      <c r="D11" s="106"/>
      <c r="E11" s="107"/>
      <c r="F11" s="108">
        <f t="shared" si="0"/>
        <v>0</v>
      </c>
      <c r="G11" s="109"/>
      <c r="H11" s="108">
        <f t="shared" si="1"/>
        <v>0</v>
      </c>
      <c r="I11" s="110"/>
      <c r="J11" s="111">
        <f t="shared" si="2"/>
        <v>0</v>
      </c>
      <c r="K11" s="109"/>
      <c r="L11" s="108">
        <f t="shared" si="3"/>
        <v>0</v>
      </c>
      <c r="M11" s="109"/>
      <c r="N11" s="108">
        <f t="shared" si="4"/>
        <v>0</v>
      </c>
      <c r="O11" s="109"/>
      <c r="P11" s="108">
        <f t="shared" si="5"/>
        <v>0</v>
      </c>
      <c r="Q11" s="109"/>
      <c r="R11" s="108">
        <f t="shared" si="6"/>
        <v>0</v>
      </c>
      <c r="S11" s="109"/>
      <c r="T11" s="108">
        <f t="shared" si="7"/>
        <v>0</v>
      </c>
      <c r="U11" s="109"/>
      <c r="V11" s="112">
        <f t="shared" si="8"/>
        <v>0</v>
      </c>
      <c r="W11" s="109"/>
      <c r="X11" s="108">
        <f t="shared" si="9"/>
        <v>0</v>
      </c>
      <c r="Y11" s="113">
        <f t="shared" si="10"/>
        <v>0</v>
      </c>
      <c r="Z11" s="107"/>
      <c r="AA11" s="108">
        <f t="shared" si="11"/>
        <v>0</v>
      </c>
      <c r="AB11" s="109"/>
      <c r="AC11" s="108">
        <f t="shared" si="12"/>
        <v>0</v>
      </c>
      <c r="AD11" s="109"/>
      <c r="AE11" s="108">
        <f t="shared" si="13"/>
        <v>0</v>
      </c>
      <c r="AF11" s="109"/>
      <c r="AG11" s="114">
        <f t="shared" si="14"/>
        <v>0</v>
      </c>
      <c r="AH11" s="115">
        <f t="shared" si="15"/>
        <v>0</v>
      </c>
      <c r="AI11" s="107"/>
      <c r="AJ11" s="108">
        <f t="shared" si="16"/>
        <v>0</v>
      </c>
      <c r="AK11" s="109"/>
      <c r="AL11" s="116">
        <f t="shared" si="17"/>
        <v>0</v>
      </c>
      <c r="AM11" s="109"/>
      <c r="AN11" s="108">
        <f t="shared" si="18"/>
        <v>0</v>
      </c>
      <c r="AO11" s="109"/>
      <c r="AP11" s="108">
        <f t="shared" si="19"/>
        <v>0</v>
      </c>
      <c r="AQ11" s="109"/>
      <c r="AR11" s="108">
        <f t="shared" si="20"/>
        <v>0</v>
      </c>
      <c r="AS11" s="109"/>
      <c r="AT11" s="108">
        <f t="shared" si="21"/>
        <v>0</v>
      </c>
      <c r="AU11" s="109"/>
      <c r="AV11" s="108">
        <f t="shared" si="22"/>
        <v>0</v>
      </c>
      <c r="AW11" s="109"/>
      <c r="AX11" s="116">
        <f t="shared" si="23"/>
        <v>0</v>
      </c>
      <c r="AY11" s="117">
        <f t="shared" si="24"/>
        <v>0</v>
      </c>
      <c r="AZ11" s="118">
        <f t="shared" si="25"/>
        <v>0</v>
      </c>
      <c r="BA11" s="119"/>
      <c r="BB11" s="1"/>
    </row>
    <row r="12" spans="1:54">
      <c r="A12" s="122"/>
      <c r="B12" s="123"/>
      <c r="C12" s="123"/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6"/>
      <c r="BA12" s="127"/>
      <c r="BB12" s="10"/>
    </row>
    <row r="13" spans="1:54">
      <c r="A13" s="122"/>
      <c r="B13" s="123"/>
      <c r="C13" s="123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6"/>
      <c r="BA13" s="127"/>
      <c r="BB13" s="10"/>
    </row>
    <row r="14" spans="1:54">
      <c r="A14" s="122"/>
      <c r="B14" s="122"/>
      <c r="C14" s="122"/>
      <c r="D14" s="10" t="s">
        <v>97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9"/>
      <c r="AX14" s="9"/>
      <c r="AY14" s="122"/>
      <c r="AZ14" s="122"/>
      <c r="BA14" s="129"/>
      <c r="BB14" s="10"/>
    </row>
    <row r="15" spans="1:54">
      <c r="A15" s="122"/>
      <c r="B15" s="122"/>
      <c r="C15" s="122"/>
      <c r="D15" s="122" t="s">
        <v>98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9"/>
      <c r="AX15" s="9"/>
      <c r="AY15" s="9"/>
      <c r="AZ15" s="9"/>
      <c r="BA15" s="9"/>
      <c r="BB15" s="10"/>
    </row>
    <row r="16" spans="1:54" ht="15.6">
      <c r="A16" s="122"/>
      <c r="B16" s="128" t="s">
        <v>104</v>
      </c>
      <c r="C16" s="128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8" t="s">
        <v>99</v>
      </c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9"/>
      <c r="AX16" s="9"/>
      <c r="AY16" s="9"/>
      <c r="AZ16" s="9"/>
      <c r="BA16" s="9"/>
      <c r="BB16" s="10"/>
    </row>
    <row r="17" spans="1:54" ht="15.6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30" t="s">
        <v>101</v>
      </c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9"/>
      <c r="AX17" s="9"/>
      <c r="AY17" s="9"/>
      <c r="AZ17" s="9"/>
      <c r="BA17" s="9"/>
      <c r="BB17" s="10"/>
    </row>
    <row r="18" spans="1:54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9"/>
      <c r="AX18" s="9"/>
      <c r="AY18" s="9"/>
      <c r="AZ18" s="9"/>
      <c r="BA18" s="9"/>
      <c r="BB18" s="10"/>
    </row>
    <row r="19" spans="1:54">
      <c r="A19" s="10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31" t="s">
        <v>100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10"/>
    </row>
    <row r="20" spans="1:54">
      <c r="A20" s="10"/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10"/>
    </row>
    <row r="21" spans="1:54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10"/>
    </row>
    <row r="22" spans="1:54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</row>
    <row r="23" spans="1:54">
      <c r="E23" s="1"/>
      <c r="F23" s="1"/>
      <c r="G23" s="1"/>
      <c r="H23" s="2"/>
      <c r="I23" s="1"/>
      <c r="J23" s="1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1"/>
      <c r="AA23" s="2"/>
      <c r="AB23" s="1"/>
      <c r="AC23" s="2"/>
      <c r="AD23" s="1"/>
      <c r="AE23" s="2"/>
      <c r="AF23" s="1"/>
      <c r="AG23" s="2"/>
      <c r="AH23" s="1"/>
      <c r="AI23" s="1"/>
      <c r="AJ23" s="2"/>
      <c r="AK23" s="1"/>
      <c r="AL23" s="2"/>
      <c r="AM23" s="1"/>
      <c r="AN23" s="2"/>
      <c r="AO23" s="1"/>
      <c r="AP23" s="2"/>
      <c r="AQ23" s="1"/>
      <c r="AR23" s="2"/>
      <c r="AS23" s="1"/>
      <c r="AT23" s="2"/>
      <c r="AU23" s="1"/>
      <c r="AV23" s="2"/>
      <c r="AW23" s="1"/>
      <c r="AX23" s="2"/>
      <c r="AY23" s="1"/>
      <c r="AZ23" s="2"/>
      <c r="BA23" s="1"/>
    </row>
    <row r="24" spans="1:54">
      <c r="E24" s="1"/>
      <c r="F24" s="1"/>
      <c r="G24" s="1"/>
      <c r="H24" s="2"/>
      <c r="I24" s="1"/>
      <c r="J24" s="1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1"/>
      <c r="AA24" s="2"/>
      <c r="AB24" s="1"/>
      <c r="AC24" s="2"/>
      <c r="AD24" s="1"/>
      <c r="AE24" s="2"/>
      <c r="AF24" s="1"/>
      <c r="AG24" s="2"/>
      <c r="AH24" s="1"/>
      <c r="AI24" s="1"/>
      <c r="AJ24" s="2"/>
      <c r="AK24" s="1"/>
      <c r="AL24" s="2"/>
      <c r="AM24" s="1"/>
      <c r="AN24" s="2"/>
      <c r="AO24" s="1"/>
      <c r="AP24" s="2"/>
      <c r="AQ24" s="1"/>
      <c r="AR24" s="2"/>
      <c r="AS24" s="1"/>
      <c r="AT24" s="2"/>
      <c r="AU24" s="1"/>
      <c r="AV24" s="2"/>
      <c r="AW24" s="1"/>
      <c r="AX24" s="2"/>
      <c r="AY24" s="1"/>
      <c r="AZ24" s="2"/>
      <c r="BA24" s="1"/>
    </row>
  </sheetData>
  <mergeCells count="8">
    <mergeCell ref="U5:V5"/>
    <mergeCell ref="W5:X5"/>
    <mergeCell ref="A4:D5"/>
    <mergeCell ref="E5:F5"/>
    <mergeCell ref="I5:J5"/>
    <mergeCell ref="K5:L5"/>
    <mergeCell ref="O5:P5"/>
    <mergeCell ref="Q5:T5"/>
  </mergeCells>
  <pageMargins left="0.23622047244094491" right="0.27559055118110237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2019-04-19T13:52:48Z</dcterms:modified>
</cp:coreProperties>
</file>