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27" i="1"/>
  <c r="F17" l="1"/>
  <c r="H17"/>
  <c r="J17"/>
  <c r="L17"/>
  <c r="N17"/>
  <c r="P17"/>
  <c r="R17"/>
  <c r="T17"/>
  <c r="V17"/>
  <c r="X17"/>
  <c r="AA17"/>
  <c r="AC17"/>
  <c r="AE17"/>
  <c r="AG17"/>
  <c r="AJ17"/>
  <c r="AL17"/>
  <c r="AN17"/>
  <c r="AP17"/>
  <c r="AR17"/>
  <c r="AT17"/>
  <c r="AV17"/>
  <c r="F23"/>
  <c r="AH17" l="1"/>
  <c r="Y17"/>
  <c r="AY17"/>
  <c r="AZ17" s="1"/>
  <c r="Y12"/>
  <c r="R21" l="1"/>
  <c r="AY12" l="1"/>
  <c r="AH12"/>
  <c r="AX30" l="1"/>
  <c r="AV30"/>
  <c r="AT30"/>
  <c r="AR30"/>
  <c r="AP30"/>
  <c r="AN30"/>
  <c r="AL30"/>
  <c r="AJ30"/>
  <c r="AG30"/>
  <c r="AE30"/>
  <c r="AC30"/>
  <c r="AA30"/>
  <c r="X30"/>
  <c r="V30"/>
  <c r="T30"/>
  <c r="R30"/>
  <c r="N30"/>
  <c r="L30"/>
  <c r="J30"/>
  <c r="H30"/>
  <c r="F30"/>
  <c r="AX29"/>
  <c r="AV29"/>
  <c r="AT29"/>
  <c r="AR29"/>
  <c r="AP29"/>
  <c r="AN29"/>
  <c r="AL29"/>
  <c r="AJ29"/>
  <c r="AG29"/>
  <c r="AE29"/>
  <c r="AC29"/>
  <c r="AA29"/>
  <c r="X29"/>
  <c r="V29"/>
  <c r="T29"/>
  <c r="R29"/>
  <c r="P29"/>
  <c r="N29"/>
  <c r="L29"/>
  <c r="J29"/>
  <c r="H29"/>
  <c r="F29"/>
  <c r="AX28"/>
  <c r="AV28"/>
  <c r="AT28"/>
  <c r="AR28"/>
  <c r="AP28"/>
  <c r="AN28"/>
  <c r="AL28"/>
  <c r="AJ28"/>
  <c r="AG28"/>
  <c r="AE28"/>
  <c r="AC28"/>
  <c r="AA28"/>
  <c r="X28"/>
  <c r="V28"/>
  <c r="T28"/>
  <c r="R28"/>
  <c r="P28"/>
  <c r="N28"/>
  <c r="L28"/>
  <c r="J28"/>
  <c r="H28"/>
  <c r="F28"/>
  <c r="AL27"/>
  <c r="AY27" s="1"/>
  <c r="AA27"/>
  <c r="AH27" s="1"/>
  <c r="X27"/>
  <c r="R27"/>
  <c r="N27"/>
  <c r="J27"/>
  <c r="H27"/>
  <c r="AX26"/>
  <c r="AV26"/>
  <c r="AR26"/>
  <c r="AP26"/>
  <c r="AN26"/>
  <c r="AL26"/>
  <c r="AJ26"/>
  <c r="AG26"/>
  <c r="AE26"/>
  <c r="AC26"/>
  <c r="AA26"/>
  <c r="X26"/>
  <c r="V26"/>
  <c r="T26"/>
  <c r="R26"/>
  <c r="N26"/>
  <c r="L26"/>
  <c r="J26"/>
  <c r="H26"/>
  <c r="F26"/>
  <c r="AX24"/>
  <c r="AV24"/>
  <c r="AT24"/>
  <c r="AR24"/>
  <c r="AN24"/>
  <c r="AL24"/>
  <c r="AJ24"/>
  <c r="AG24"/>
  <c r="AE24"/>
  <c r="AC24"/>
  <c r="AA24"/>
  <c r="X24"/>
  <c r="V24"/>
  <c r="T24"/>
  <c r="R24"/>
  <c r="P24"/>
  <c r="N24"/>
  <c r="L24"/>
  <c r="J24"/>
  <c r="H24"/>
  <c r="F24"/>
  <c r="AX25"/>
  <c r="AV25"/>
  <c r="AT25"/>
  <c r="AR25"/>
  <c r="AP25"/>
  <c r="AN25"/>
  <c r="AL25"/>
  <c r="AJ25"/>
  <c r="AG25"/>
  <c r="AE25"/>
  <c r="AC25"/>
  <c r="AA25"/>
  <c r="X25"/>
  <c r="V25"/>
  <c r="T25"/>
  <c r="R25"/>
  <c r="P25"/>
  <c r="L25"/>
  <c r="H25"/>
  <c r="F25"/>
  <c r="AX23"/>
  <c r="AV23"/>
  <c r="AT23"/>
  <c r="AR23"/>
  <c r="AP23"/>
  <c r="AN23"/>
  <c r="AL23"/>
  <c r="AJ23"/>
  <c r="AG23"/>
  <c r="AE23"/>
  <c r="AC23"/>
  <c r="AA23"/>
  <c r="X23"/>
  <c r="V23"/>
  <c r="T23"/>
  <c r="R23"/>
  <c r="N23"/>
  <c r="L23"/>
  <c r="J23"/>
  <c r="H23"/>
  <c r="AX22"/>
  <c r="AV22"/>
  <c r="AT22"/>
  <c r="AR22"/>
  <c r="AP22"/>
  <c r="AN22"/>
  <c r="AL22"/>
  <c r="AJ22"/>
  <c r="AG22"/>
  <c r="AE22"/>
  <c r="AC22"/>
  <c r="AA22"/>
  <c r="X22"/>
  <c r="V22"/>
  <c r="T22"/>
  <c r="R22"/>
  <c r="P22"/>
  <c r="N22"/>
  <c r="L22"/>
  <c r="J22"/>
  <c r="H22"/>
  <c r="F22"/>
  <c r="AL21"/>
  <c r="AY21" s="1"/>
  <c r="AA21"/>
  <c r="AH21" s="1"/>
  <c r="P21"/>
  <c r="N21"/>
  <c r="L21"/>
  <c r="J21"/>
  <c r="H21"/>
  <c r="F21"/>
  <c r="AX20"/>
  <c r="AV20"/>
  <c r="AT20"/>
  <c r="AR20"/>
  <c r="AP20"/>
  <c r="AN20"/>
  <c r="AL20"/>
  <c r="AJ20"/>
  <c r="AG20"/>
  <c r="AE20"/>
  <c r="AC20"/>
  <c r="AA20"/>
  <c r="X20"/>
  <c r="V20"/>
  <c r="T20"/>
  <c r="R20"/>
  <c r="L20"/>
  <c r="J20"/>
  <c r="H20"/>
  <c r="F20"/>
  <c r="AX19"/>
  <c r="AV19"/>
  <c r="AT19"/>
  <c r="AR19"/>
  <c r="AP19"/>
  <c r="AN19"/>
  <c r="AL19"/>
  <c r="AJ19"/>
  <c r="AG19"/>
  <c r="AE19"/>
  <c r="AC19"/>
  <c r="AA19"/>
  <c r="X19"/>
  <c r="V19"/>
  <c r="T19"/>
  <c r="R19"/>
  <c r="P19"/>
  <c r="N19"/>
  <c r="L19"/>
  <c r="J19"/>
  <c r="H19"/>
  <c r="F19"/>
  <c r="AX18"/>
  <c r="AV18"/>
  <c r="AT18"/>
  <c r="AR18"/>
  <c r="AP18"/>
  <c r="AN18"/>
  <c r="AL18"/>
  <c r="AJ18"/>
  <c r="AG18"/>
  <c r="AE18"/>
  <c r="AA18"/>
  <c r="X18"/>
  <c r="V18"/>
  <c r="T18"/>
  <c r="R18"/>
  <c r="P18"/>
  <c r="N18"/>
  <c r="L18"/>
  <c r="J18"/>
  <c r="H18"/>
  <c r="F18"/>
  <c r="AL11"/>
  <c r="AY11" s="1"/>
  <c r="AA11"/>
  <c r="AH11" s="1"/>
  <c r="X11"/>
  <c r="V11"/>
  <c r="R11"/>
  <c r="P11"/>
  <c r="N11"/>
  <c r="J11"/>
  <c r="H11"/>
  <c r="F11"/>
  <c r="AX16"/>
  <c r="AV16"/>
  <c r="AT16"/>
  <c r="AR16"/>
  <c r="AP16"/>
  <c r="AN16"/>
  <c r="AL16"/>
  <c r="AJ16"/>
  <c r="AG16"/>
  <c r="AE16"/>
  <c r="AC16"/>
  <c r="AA16"/>
  <c r="X16"/>
  <c r="V16"/>
  <c r="T16"/>
  <c r="R16"/>
  <c r="P16"/>
  <c r="N16"/>
  <c r="L16"/>
  <c r="J16"/>
  <c r="H16"/>
  <c r="F16"/>
  <c r="AX15"/>
  <c r="AV15"/>
  <c r="AT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X14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L13"/>
  <c r="AY13" s="1"/>
  <c r="AC13"/>
  <c r="AA13"/>
  <c r="X13"/>
  <c r="V13"/>
  <c r="T13"/>
  <c r="R13"/>
  <c r="P13"/>
  <c r="N13"/>
  <c r="L13"/>
  <c r="J13"/>
  <c r="H13"/>
  <c r="F13"/>
  <c r="Y27" l="1"/>
  <c r="AZ27" s="1"/>
  <c r="AH30"/>
  <c r="AY30"/>
  <c r="Y30"/>
  <c r="AH13"/>
  <c r="AH23"/>
  <c r="AY26"/>
  <c r="Y15"/>
  <c r="AH15"/>
  <c r="AY19"/>
  <c r="Y20"/>
  <c r="AH20"/>
  <c r="Y13"/>
  <c r="AZ13" s="1"/>
  <c r="AH14"/>
  <c r="AH26"/>
  <c r="AY10"/>
  <c r="AH18"/>
  <c r="Y21"/>
  <c r="AZ21" s="1"/>
  <c r="AH24"/>
  <c r="AH10"/>
  <c r="AY18"/>
  <c r="Y22"/>
  <c r="AY23"/>
  <c r="Y25"/>
  <c r="AH25"/>
  <c r="Y14"/>
  <c r="Y10"/>
  <c r="Y16"/>
  <c r="AH16"/>
  <c r="AH29"/>
  <c r="AH22"/>
  <c r="AH28"/>
  <c r="AY14"/>
  <c r="Y28"/>
  <c r="AY22"/>
  <c r="Y23"/>
  <c r="AZ23" s="1"/>
  <c r="AY25"/>
  <c r="AY24"/>
  <c r="AY28"/>
  <c r="Y29"/>
  <c r="AY15"/>
  <c r="AH19"/>
  <c r="Y24"/>
  <c r="AY16"/>
  <c r="Y11"/>
  <c r="AZ11" s="1"/>
  <c r="Y19"/>
  <c r="Y18"/>
  <c r="AY20"/>
  <c r="Y26"/>
  <c r="AZ26" s="1"/>
  <c r="AY29"/>
  <c r="AZ19" l="1"/>
  <c r="AZ30"/>
  <c r="AZ20"/>
  <c r="AZ18"/>
  <c r="AZ25"/>
  <c r="AZ24"/>
  <c r="AZ15"/>
  <c r="AZ28"/>
  <c r="AZ10"/>
  <c r="AZ22"/>
  <c r="AZ14"/>
  <c r="AZ16"/>
  <c r="AZ29"/>
</calcChain>
</file>

<file path=xl/sharedStrings.xml><?xml version="1.0" encoding="utf-8"?>
<sst xmlns="http://schemas.openxmlformats.org/spreadsheetml/2006/main" count="196" uniqueCount="141">
  <si>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</si>
  <si>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</si>
  <si>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</si>
  <si>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</si>
  <si>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</si>
  <si>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</si>
  <si>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</si>
  <si>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</si>
  <si>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</si>
  <si>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</si>
  <si>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</si>
  <si>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</si>
  <si>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</si>
  <si>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</si>
  <si>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</si>
  <si>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</si>
  <si>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</si>
  <si>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</si>
  <si>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</si>
  <si>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</si>
  <si>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</si>
  <si>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SOSTEGNO</t>
  </si>
  <si>
    <t>Ruolo</t>
  </si>
  <si>
    <t xml:space="preserve">  Ruolo p.i.+ sost</t>
  </si>
  <si>
    <t>Pre-ruolo</t>
  </si>
  <si>
    <t>Comando</t>
  </si>
  <si>
    <t xml:space="preserve"> Pre-ruol p.i.  E sost.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</si>
  <si>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</si>
  <si>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</si>
  <si>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</si>
  <si>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</si>
  <si>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</si>
  <si>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</si>
  <si>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</si>
  <si>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</si>
  <si>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</si>
  <si>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</si>
  <si>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</si>
  <si>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isole e sostegno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</si>
  <si>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</si>
  <si>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</si>
  <si>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</si>
  <si>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t>Tot. anni p.r. picc.isole + sost</t>
  </si>
  <si>
    <r>
      <t>Pre-ruolo su piccole isole + sost (riconosc. 4 int.+ 2/3)</t>
    </r>
    <r>
      <rPr>
        <sz val="9"/>
        <color indexed="10"/>
        <rFont val="Arial"/>
        <family val="2"/>
      </rPr>
      <t>**</t>
    </r>
  </si>
  <si>
    <t>Tot.anni ruolo+aa picc.isole + sost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</si>
  <si>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</si>
  <si>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</si>
  <si>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</si>
  <si>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</si>
  <si>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</si>
  <si>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</si>
  <si>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</si>
  <si>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</si>
  <si>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</si>
  <si>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</si>
  <si>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</si>
  <si>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</si>
  <si>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</si>
  <si>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</si>
  <si>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</si>
  <si>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</si>
  <si>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</si>
  <si>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</si>
  <si>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</si>
  <si>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</si>
  <si>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</si>
  <si>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</si>
  <si>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</si>
  <si>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</si>
  <si>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</si>
  <si>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</si>
  <si>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</si>
  <si>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</si>
  <si>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</si>
  <si>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</si>
  <si>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</si>
  <si>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</si>
  <si>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</si>
  <si>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</si>
  <si>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</si>
  <si>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</si>
  <si>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</si>
  <si>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</si>
  <si>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</si>
  <si>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</si>
  <si>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</si>
  <si>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</si>
  <si>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</si>
  <si>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</si>
  <si>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</si>
  <si>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</si>
  <si>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</si>
  <si>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OSTIERI</t>
  </si>
  <si>
    <t>SILVANA</t>
  </si>
  <si>
    <t>FASOLETTO</t>
  </si>
  <si>
    <t>MARIAGRAZIA</t>
  </si>
  <si>
    <t>SCHETTINO</t>
  </si>
  <si>
    <t>ANNAMARIA</t>
  </si>
  <si>
    <t>CCNL</t>
  </si>
  <si>
    <t>ODORE</t>
  </si>
  <si>
    <t>PASQUALE</t>
  </si>
  <si>
    <t>BARONE</t>
  </si>
  <si>
    <t>ANNA</t>
  </si>
  <si>
    <t>LONGOBARDI</t>
  </si>
  <si>
    <t>GIULIA</t>
  </si>
  <si>
    <t xml:space="preserve">MARINI </t>
  </si>
  <si>
    <t>ANGELICA</t>
  </si>
  <si>
    <t>BORRELLI</t>
  </si>
  <si>
    <t>ANGELO</t>
  </si>
  <si>
    <t xml:space="preserve">GUERRIERO </t>
  </si>
  <si>
    <t>PIA</t>
  </si>
  <si>
    <t>ABATE</t>
  </si>
  <si>
    <t>ROSALBA</t>
  </si>
  <si>
    <t xml:space="preserve">BONADIA </t>
  </si>
  <si>
    <t>MARIA ROSARIA</t>
  </si>
  <si>
    <t xml:space="preserve">DI PAOLO </t>
  </si>
  <si>
    <t>VIRGILIA</t>
  </si>
  <si>
    <t>MANZI</t>
  </si>
  <si>
    <t>GIACOMO</t>
  </si>
  <si>
    <t>D'AURIA</t>
  </si>
  <si>
    <t>RAFFAELE</t>
  </si>
  <si>
    <t>NUNZIATA</t>
  </si>
  <si>
    <t>NOVI</t>
  </si>
  <si>
    <t>ANTONIO</t>
  </si>
  <si>
    <t xml:space="preserve">  </t>
  </si>
  <si>
    <t>DI FILIPPO</t>
  </si>
  <si>
    <t>TIZIANA</t>
  </si>
  <si>
    <t>COPPOLA</t>
  </si>
  <si>
    <t xml:space="preserve">SOMMA </t>
  </si>
  <si>
    <t>GIOVANNA</t>
  </si>
  <si>
    <t>CAROTENUTO</t>
  </si>
  <si>
    <t>ALFONSO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</si>
  <si>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</si>
  <si>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</si>
  <si>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</si>
  <si>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</si>
  <si>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>MARONE</t>
  </si>
  <si>
    <t>CARLA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</si>
  <si>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</si>
  <si>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Prof.ssa Giuseppina Principe</t>
  </si>
  <si>
    <t>Castellammare di Stabia, 20/04/2019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</si>
</sst>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i/>
      <u/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  <font>
      <sz val="8"/>
      <name val="Wingdings 3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40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6" fillId="0" borderId="8" xfId="0" applyFont="1" applyFill="1" applyBorder="1" applyAlignment="1" applyProtection="1">
      <alignment horizontal="center"/>
      <protection hidden="1"/>
    </xf>
    <xf numFmtId="0" fontId="10" fillId="0" borderId="36" xfId="0" applyFont="1" applyFill="1" applyBorder="1" applyAlignment="1" applyProtection="1">
      <alignment horizontal="center"/>
      <protection locked="0"/>
    </xf>
    <xf numFmtId="0" fontId="15" fillId="7" borderId="15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hidden="1"/>
    </xf>
    <xf numFmtId="0" fontId="15" fillId="4" borderId="1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17" fillId="0" borderId="20" xfId="0" applyFont="1" applyBorder="1" applyAlignment="1" applyProtection="1">
      <alignment horizontal="right" vertical="top" textRotation="90" shrinkToFit="1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hidden="1"/>
    </xf>
    <xf numFmtId="0" fontId="10" fillId="0" borderId="38" xfId="0" applyFont="1" applyFill="1" applyBorder="1" applyAlignment="1" applyProtection="1">
      <alignment horizontal="center"/>
      <protection locked="0"/>
    </xf>
    <xf numFmtId="0" fontId="26" fillId="0" borderId="37" xfId="0" applyFont="1" applyFill="1" applyBorder="1" applyAlignment="1" applyProtection="1">
      <alignment horizontal="center"/>
      <protection hidden="1"/>
    </xf>
    <xf numFmtId="0" fontId="10" fillId="0" borderId="37" xfId="0" applyFont="1" applyFill="1" applyBorder="1" applyAlignment="1" applyProtection="1">
      <alignment horizontal="center"/>
      <protection locked="0"/>
    </xf>
    <xf numFmtId="0" fontId="27" fillId="0" borderId="37" xfId="0" applyFont="1" applyFill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676525" y="227647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8"/>
  <sheetViews>
    <sheetView tabSelected="1" topLeftCell="A16" zoomScale="90" zoomScaleNormal="90" workbookViewId="0">
      <selection activeCell="B35" sqref="B35"/>
    </sheetView>
  </sheetViews>
  <sheetFormatPr defaultRowHeight="14.4"/>
  <cols>
    <col min="1" max="1" width="4.88671875" customWidth="1"/>
    <col min="2" max="2" width="13.44140625" customWidth="1"/>
    <col min="3" max="3" width="13.6640625" customWidth="1"/>
    <col min="4" max="4" width="3.44140625" customWidth="1"/>
    <col min="5" max="6" width="5" customWidth="1"/>
    <col min="7" max="24" width="3.44140625" customWidth="1"/>
    <col min="25" max="25" width="5" customWidth="1"/>
    <col min="26" max="50" width="3.6640625" customWidth="1"/>
    <col min="51" max="51" width="5" customWidth="1"/>
    <col min="52" max="52" width="7.44140625" customWidth="1"/>
    <col min="53" max="53" width="6.88671875" customWidth="1"/>
  </cols>
  <sheetData>
    <row r="1" spans="1:54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3"/>
      <c r="AZ1" s="3"/>
    </row>
    <row r="2" spans="1:54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3"/>
      <c r="AZ2" s="3"/>
    </row>
    <row r="3" spans="1:54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>
      <c r="B4" s="4"/>
      <c r="C4" s="5"/>
      <c r="D4" s="6"/>
      <c r="E4" s="7"/>
      <c r="F4" s="8" t="s">
        <v>138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1"/>
      <c r="AA4" s="11"/>
      <c r="AB4" s="11"/>
      <c r="AC4" s="11"/>
      <c r="AD4" s="11"/>
      <c r="AE4" s="11"/>
      <c r="AF4" s="11"/>
      <c r="AG4" s="11"/>
      <c r="AH4" s="9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0"/>
      <c r="AZ4" s="10"/>
      <c r="BA4" s="10"/>
    </row>
    <row r="5" spans="1:54" ht="17.399999999999999" thickBot="1">
      <c r="A5" s="12"/>
      <c r="B5" s="4"/>
      <c r="C5" s="5"/>
      <c r="D5" s="6"/>
      <c r="E5" s="13"/>
      <c r="F5" s="14" t="s">
        <v>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8"/>
      <c r="Y5" s="19"/>
      <c r="Z5" s="20"/>
      <c r="AA5" s="21" t="s">
        <v>1</v>
      </c>
      <c r="AB5" s="22"/>
      <c r="AC5" s="23"/>
      <c r="AD5" s="23"/>
      <c r="AE5" s="23"/>
      <c r="AF5" s="23"/>
      <c r="AG5" s="23"/>
      <c r="AH5" s="24"/>
      <c r="AI5" s="23"/>
      <c r="AJ5" s="25" t="s">
        <v>2</v>
      </c>
      <c r="AK5" s="26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8"/>
      <c r="AZ5" s="10"/>
      <c r="BA5" s="10"/>
    </row>
    <row r="6" spans="1:54">
      <c r="A6" s="29"/>
      <c r="B6" s="30"/>
      <c r="C6" s="30"/>
      <c r="D6" s="10"/>
      <c r="E6" s="31"/>
      <c r="F6" s="32" t="s">
        <v>3</v>
      </c>
      <c r="G6" s="33" t="s">
        <v>4</v>
      </c>
      <c r="H6" s="34"/>
      <c r="I6" s="35"/>
      <c r="J6" s="18" t="s">
        <v>5</v>
      </c>
      <c r="K6" s="36" t="s">
        <v>6</v>
      </c>
      <c r="L6" s="37"/>
      <c r="M6" s="38"/>
      <c r="N6" s="18" t="s">
        <v>7</v>
      </c>
      <c r="O6" s="39" t="s">
        <v>8</v>
      </c>
      <c r="P6" s="18"/>
      <c r="Q6" s="40"/>
      <c r="R6" s="36" t="s">
        <v>9</v>
      </c>
      <c r="S6" s="36"/>
      <c r="T6" s="37"/>
      <c r="U6" s="40" t="s">
        <v>10</v>
      </c>
      <c r="V6" s="41"/>
      <c r="W6" s="40" t="s">
        <v>11</v>
      </c>
      <c r="X6" s="41"/>
      <c r="Y6" s="42"/>
      <c r="Z6" s="43"/>
      <c r="AA6" s="44" t="s">
        <v>12</v>
      </c>
      <c r="AB6" s="45"/>
      <c r="AC6" s="44" t="s">
        <v>5</v>
      </c>
      <c r="AD6" s="45"/>
      <c r="AE6" s="44" t="s">
        <v>13</v>
      </c>
      <c r="AF6" s="45"/>
      <c r="AG6" s="46" t="s">
        <v>14</v>
      </c>
      <c r="AH6" s="47"/>
      <c r="AI6" s="43"/>
      <c r="AJ6" s="48" t="s">
        <v>12</v>
      </c>
      <c r="AK6" s="45"/>
      <c r="AL6" s="48" t="s">
        <v>5</v>
      </c>
      <c r="AM6" s="45"/>
      <c r="AN6" s="48" t="s">
        <v>15</v>
      </c>
      <c r="AO6" s="45"/>
      <c r="AP6" s="48" t="s">
        <v>16</v>
      </c>
      <c r="AQ6" s="45"/>
      <c r="AR6" s="49" t="s">
        <v>17</v>
      </c>
      <c r="AS6" s="50"/>
      <c r="AT6" s="49" t="s">
        <v>18</v>
      </c>
      <c r="AU6" s="50"/>
      <c r="AV6" s="49" t="s">
        <v>19</v>
      </c>
      <c r="AW6" s="50"/>
      <c r="AX6" s="51" t="s">
        <v>20</v>
      </c>
      <c r="AY6" s="52"/>
      <c r="AZ6" s="29"/>
      <c r="BA6" s="29"/>
    </row>
    <row r="7" spans="1:54" ht="15" thickBot="1">
      <c r="A7" s="10"/>
      <c r="B7" s="30" t="s">
        <v>21</v>
      </c>
      <c r="C7" s="30"/>
      <c r="D7" s="53"/>
      <c r="E7" s="148" t="s">
        <v>22</v>
      </c>
      <c r="F7" s="148"/>
      <c r="G7" s="54" t="s">
        <v>23</v>
      </c>
      <c r="H7" s="55"/>
      <c r="I7" s="149" t="s">
        <v>24</v>
      </c>
      <c r="J7" s="149"/>
      <c r="K7" s="150" t="s">
        <v>25</v>
      </c>
      <c r="L7" s="150"/>
      <c r="M7" s="151" t="s">
        <v>26</v>
      </c>
      <c r="N7" s="151"/>
      <c r="O7" s="146" t="s">
        <v>27</v>
      </c>
      <c r="P7" s="146"/>
      <c r="Q7" s="149" t="s">
        <v>28</v>
      </c>
      <c r="R7" s="149"/>
      <c r="S7" s="149"/>
      <c r="T7" s="149"/>
      <c r="U7" s="146" t="s">
        <v>29</v>
      </c>
      <c r="V7" s="146"/>
      <c r="W7" s="147" t="s">
        <v>30</v>
      </c>
      <c r="X7" s="147"/>
      <c r="Y7" s="56"/>
      <c r="Z7" s="57"/>
      <c r="AA7" s="58"/>
      <c r="AB7" s="59"/>
      <c r="AC7" s="58"/>
      <c r="AD7" s="59"/>
      <c r="AE7" s="58"/>
      <c r="AF7" s="59"/>
      <c r="AG7" s="60"/>
      <c r="AH7" s="61"/>
      <c r="AI7" s="57"/>
      <c r="AJ7" s="58"/>
      <c r="AK7" s="59"/>
      <c r="AL7" s="58"/>
      <c r="AM7" s="59" t="s">
        <v>31</v>
      </c>
      <c r="AN7" s="59"/>
      <c r="AO7" s="59"/>
      <c r="AP7" s="59"/>
      <c r="AQ7" s="59"/>
      <c r="AR7" s="59"/>
      <c r="AS7" s="59"/>
      <c r="AT7" s="60"/>
      <c r="AU7" s="60"/>
      <c r="AV7" s="60"/>
      <c r="AW7" s="59"/>
      <c r="AX7" s="62"/>
      <c r="AY7" s="63"/>
      <c r="AZ7" s="10"/>
      <c r="BA7" s="10"/>
    </row>
    <row r="8" spans="1:54" ht="89.25" customHeight="1">
      <c r="A8" s="64" t="s">
        <v>32</v>
      </c>
      <c r="B8" s="65" t="s">
        <v>33</v>
      </c>
      <c r="C8" s="65" t="s">
        <v>34</v>
      </c>
      <c r="D8" s="126" t="s">
        <v>35</v>
      </c>
      <c r="E8" s="66" t="s">
        <v>36</v>
      </c>
      <c r="F8" s="67" t="s">
        <v>37</v>
      </c>
      <c r="G8" s="66" t="s">
        <v>36</v>
      </c>
      <c r="H8" s="68" t="s">
        <v>38</v>
      </c>
      <c r="I8" s="69" t="s">
        <v>39</v>
      </c>
      <c r="J8" s="70" t="s">
        <v>40</v>
      </c>
      <c r="K8" s="66" t="s">
        <v>36</v>
      </c>
      <c r="L8" s="71" t="s">
        <v>41</v>
      </c>
      <c r="M8" s="69" t="s">
        <v>42</v>
      </c>
      <c r="N8" s="72" t="s">
        <v>43</v>
      </c>
      <c r="O8" s="69" t="s">
        <v>44</v>
      </c>
      <c r="P8" s="72" t="s">
        <v>45</v>
      </c>
      <c r="Q8" s="66" t="s">
        <v>46</v>
      </c>
      <c r="R8" s="71" t="s">
        <v>47</v>
      </c>
      <c r="S8" s="66" t="s">
        <v>46</v>
      </c>
      <c r="T8" s="71" t="s">
        <v>48</v>
      </c>
      <c r="U8" s="66" t="s">
        <v>46</v>
      </c>
      <c r="V8" s="71" t="s">
        <v>49</v>
      </c>
      <c r="W8" s="73" t="s">
        <v>50</v>
      </c>
      <c r="X8" s="74" t="s">
        <v>51</v>
      </c>
      <c r="Y8" s="75" t="s">
        <v>52</v>
      </c>
      <c r="Z8" s="76" t="s">
        <v>50</v>
      </c>
      <c r="AA8" s="77" t="s">
        <v>53</v>
      </c>
      <c r="AB8" s="66" t="s">
        <v>54</v>
      </c>
      <c r="AC8" s="71" t="s">
        <v>55</v>
      </c>
      <c r="AD8" s="66" t="s">
        <v>56</v>
      </c>
      <c r="AE8" s="71" t="s">
        <v>57</v>
      </c>
      <c r="AF8" s="78" t="s">
        <v>50</v>
      </c>
      <c r="AG8" s="79" t="s">
        <v>58</v>
      </c>
      <c r="AH8" s="80" t="s">
        <v>59</v>
      </c>
      <c r="AI8" s="78" t="s">
        <v>60</v>
      </c>
      <c r="AJ8" s="71" t="s">
        <v>61</v>
      </c>
      <c r="AK8" s="78" t="s">
        <v>50</v>
      </c>
      <c r="AL8" s="71" t="s">
        <v>62</v>
      </c>
      <c r="AM8" s="73" t="s">
        <v>63</v>
      </c>
      <c r="AN8" s="71" t="s">
        <v>64</v>
      </c>
      <c r="AO8" s="73" t="s">
        <v>65</v>
      </c>
      <c r="AP8" s="71" t="s">
        <v>66</v>
      </c>
      <c r="AQ8" s="73" t="s">
        <v>67</v>
      </c>
      <c r="AR8" s="71" t="s">
        <v>68</v>
      </c>
      <c r="AS8" s="73" t="s">
        <v>69</v>
      </c>
      <c r="AT8" s="71" t="s">
        <v>70</v>
      </c>
      <c r="AU8" s="78" t="s">
        <v>50</v>
      </c>
      <c r="AV8" s="71" t="s">
        <v>71</v>
      </c>
      <c r="AW8" s="78" t="s">
        <v>72</v>
      </c>
      <c r="AX8" s="81" t="s">
        <v>73</v>
      </c>
      <c r="AY8" s="82" t="s">
        <v>74</v>
      </c>
      <c r="AZ8" s="83" t="s">
        <v>75</v>
      </c>
      <c r="BA8" s="84" t="s">
        <v>76</v>
      </c>
    </row>
    <row r="9" spans="1:54" ht="18" thickBot="1">
      <c r="A9" s="85"/>
      <c r="B9" s="86"/>
      <c r="C9" s="86"/>
      <c r="D9" s="87"/>
      <c r="E9" s="88"/>
      <c r="F9" s="89" t="s">
        <v>77</v>
      </c>
      <c r="G9" s="90"/>
      <c r="H9" s="91" t="s">
        <v>77</v>
      </c>
      <c r="I9" s="92"/>
      <c r="J9" s="93" t="s">
        <v>78</v>
      </c>
      <c r="K9" s="92"/>
      <c r="L9" s="94" t="s">
        <v>79</v>
      </c>
      <c r="M9" s="92"/>
      <c r="N9" s="95" t="s">
        <v>78</v>
      </c>
      <c r="O9" s="92"/>
      <c r="P9" s="94" t="s">
        <v>79</v>
      </c>
      <c r="Q9" s="92"/>
      <c r="R9" s="94" t="s">
        <v>80</v>
      </c>
      <c r="S9" s="92"/>
      <c r="T9" s="94" t="s">
        <v>79</v>
      </c>
      <c r="U9" s="92"/>
      <c r="V9" s="94" t="s">
        <v>81</v>
      </c>
      <c r="W9" s="92"/>
      <c r="X9" s="96" t="s">
        <v>82</v>
      </c>
      <c r="Y9" s="97"/>
      <c r="Z9" s="98"/>
      <c r="AA9" s="91" t="s">
        <v>83</v>
      </c>
      <c r="AB9" s="90"/>
      <c r="AC9" s="94" t="s">
        <v>84</v>
      </c>
      <c r="AD9" s="92"/>
      <c r="AE9" s="94" t="s">
        <v>79</v>
      </c>
      <c r="AF9" s="99"/>
      <c r="AG9" s="96" t="s">
        <v>83</v>
      </c>
      <c r="AH9" s="100"/>
      <c r="AI9" s="98"/>
      <c r="AJ9" s="91" t="s">
        <v>85</v>
      </c>
      <c r="AK9" s="90"/>
      <c r="AL9" s="94" t="s">
        <v>86</v>
      </c>
      <c r="AM9" s="92"/>
      <c r="AN9" s="94" t="s">
        <v>87</v>
      </c>
      <c r="AO9" s="92"/>
      <c r="AP9" s="94" t="s">
        <v>79</v>
      </c>
      <c r="AQ9" s="92"/>
      <c r="AR9" s="94" t="s">
        <v>88</v>
      </c>
      <c r="AS9" s="92"/>
      <c r="AT9" s="94" t="s">
        <v>87</v>
      </c>
      <c r="AU9" s="92"/>
      <c r="AV9" s="94" t="s">
        <v>89</v>
      </c>
      <c r="AW9" s="99"/>
      <c r="AX9" s="96" t="s">
        <v>90</v>
      </c>
      <c r="AY9" s="101"/>
      <c r="AZ9" s="102"/>
      <c r="BA9" s="103"/>
    </row>
    <row r="10" spans="1:54">
      <c r="A10" s="105">
        <v>1</v>
      </c>
      <c r="B10" s="106" t="s">
        <v>96</v>
      </c>
      <c r="C10" s="106" t="s">
        <v>97</v>
      </c>
      <c r="D10" s="107"/>
      <c r="E10" s="108">
        <v>20</v>
      </c>
      <c r="F10" s="109">
        <f>E10*6</f>
        <v>120</v>
      </c>
      <c r="G10" s="110">
        <v>20</v>
      </c>
      <c r="H10" s="109">
        <f>G10*6</f>
        <v>120</v>
      </c>
      <c r="I10" s="111"/>
      <c r="J10" s="112">
        <f>IF(I10&lt;=4,I10*3,12+(I10-4)*3*2/3)</f>
        <v>0</v>
      </c>
      <c r="K10" s="110"/>
      <c r="L10" s="109">
        <f>K10*3</f>
        <v>0</v>
      </c>
      <c r="M10" s="110">
        <v>2</v>
      </c>
      <c r="N10" s="109">
        <f>IF(M10&lt;=4,M10*3,12+(M10-4)*3*2/3)</f>
        <v>6</v>
      </c>
      <c r="O10" s="110"/>
      <c r="P10" s="109">
        <f>O10*3</f>
        <v>0</v>
      </c>
      <c r="Q10" s="110">
        <v>5</v>
      </c>
      <c r="R10" s="109">
        <f>IF(Q10&gt;10,20,Q10*2)</f>
        <v>10</v>
      </c>
      <c r="S10" s="110">
        <v>11</v>
      </c>
      <c r="T10" s="109">
        <f>S10*3</f>
        <v>33</v>
      </c>
      <c r="U10" s="110"/>
      <c r="V10" s="113">
        <f>U10</f>
        <v>0</v>
      </c>
      <c r="W10" s="110" t="s">
        <v>91</v>
      </c>
      <c r="X10" s="109">
        <f>IF(W10="si",10,0)</f>
        <v>10</v>
      </c>
      <c r="Y10" s="114">
        <f>F10+H10+J10+L10+N10+P10+R10+T10+V10+X10</f>
        <v>299</v>
      </c>
      <c r="Z10" s="108" t="s">
        <v>91</v>
      </c>
      <c r="AA10" s="109">
        <f>IF(Z10="si",6,0)</f>
        <v>6</v>
      </c>
      <c r="AB10" s="110"/>
      <c r="AC10" s="109">
        <f>AB10*4</f>
        <v>0</v>
      </c>
      <c r="AD10" s="110"/>
      <c r="AE10" s="109">
        <f>AD10*3</f>
        <v>0</v>
      </c>
      <c r="AF10" s="110"/>
      <c r="AG10" s="115">
        <f>IF(AF10="si",6,0)</f>
        <v>0</v>
      </c>
      <c r="AH10" s="116">
        <f>AA10+AC10+AE10+AG10</f>
        <v>6</v>
      </c>
      <c r="AI10" s="108"/>
      <c r="AJ10" s="109">
        <f>AI10*3</f>
        <v>0</v>
      </c>
      <c r="AK10" s="110" t="s">
        <v>91</v>
      </c>
      <c r="AL10" s="117">
        <f>IF(AK10="si",12,0)</f>
        <v>12</v>
      </c>
      <c r="AM10" s="110"/>
      <c r="AN10" s="109">
        <f>AM10*5</f>
        <v>0</v>
      </c>
      <c r="AO10" s="110"/>
      <c r="AP10" s="109">
        <f>AO10*3</f>
        <v>0</v>
      </c>
      <c r="AQ10" s="110"/>
      <c r="AR10" s="109">
        <f>AQ10</f>
        <v>0</v>
      </c>
      <c r="AS10" s="110"/>
      <c r="AT10" s="109">
        <f>AS10*5</f>
        <v>0</v>
      </c>
      <c r="AU10" s="110"/>
      <c r="AV10" s="109">
        <v>2</v>
      </c>
      <c r="AW10" s="110"/>
      <c r="AX10" s="117"/>
      <c r="AY10" s="118">
        <f>AJ10+AL10+AX10+IF(AN10+AP10+AR10+AT10+AV10&gt;10,10,AN10+AP10+AR10+AT10+AV10)</f>
        <v>14</v>
      </c>
      <c r="AZ10" s="119">
        <f>Y10+AH10+AY10</f>
        <v>319</v>
      </c>
      <c r="BA10" s="120" t="s">
        <v>98</v>
      </c>
      <c r="BB10" s="1"/>
    </row>
    <row r="11" spans="1:54">
      <c r="A11" s="105">
        <v>2</v>
      </c>
      <c r="B11" s="105" t="s">
        <v>103</v>
      </c>
      <c r="C11" s="106" t="s">
        <v>104</v>
      </c>
      <c r="D11" s="107"/>
      <c r="E11" s="108">
        <v>33</v>
      </c>
      <c r="F11" s="109">
        <f>E11*6</f>
        <v>198</v>
      </c>
      <c r="G11" s="110">
        <v>7</v>
      </c>
      <c r="H11" s="109">
        <f>G11*6</f>
        <v>42</v>
      </c>
      <c r="I11" s="111">
        <v>4</v>
      </c>
      <c r="J11" s="112">
        <f>IF(I11&lt;=4,I11*3,12+(I11-4)*3*2/3)</f>
        <v>12</v>
      </c>
      <c r="K11" s="110"/>
      <c r="L11" s="109"/>
      <c r="M11" s="110">
        <v>1</v>
      </c>
      <c r="N11" s="109">
        <f>IF(M11&lt;=4,M11*3,12+(M11-4)*3*2/3)</f>
        <v>3</v>
      </c>
      <c r="O11" s="110"/>
      <c r="P11" s="109">
        <f>O11*3</f>
        <v>0</v>
      </c>
      <c r="Q11" s="110">
        <v>3</v>
      </c>
      <c r="R11" s="109">
        <f>IF(Q11&gt;10,20,Q11*2)</f>
        <v>6</v>
      </c>
      <c r="S11" s="110"/>
      <c r="T11" s="109"/>
      <c r="U11" s="110">
        <v>1</v>
      </c>
      <c r="V11" s="113">
        <f>U11</f>
        <v>1</v>
      </c>
      <c r="W11" s="110"/>
      <c r="X11" s="109">
        <f>IF(W11="si",10,0)</f>
        <v>0</v>
      </c>
      <c r="Y11" s="114">
        <f>F11+H11+J11+L11+N11+P11+R11+T11+V11+X11</f>
        <v>262</v>
      </c>
      <c r="Z11" s="108" t="s">
        <v>91</v>
      </c>
      <c r="AA11" s="109">
        <f>IF(Z11="si",6,0)</f>
        <v>6</v>
      </c>
      <c r="AB11" s="110"/>
      <c r="AC11" s="109"/>
      <c r="AD11" s="110"/>
      <c r="AE11" s="109"/>
      <c r="AF11" s="110"/>
      <c r="AG11" s="115"/>
      <c r="AH11" s="116">
        <f>AA11+AC11+AE11+AG11</f>
        <v>6</v>
      </c>
      <c r="AI11" s="108"/>
      <c r="AJ11" s="109"/>
      <c r="AK11" s="110" t="s">
        <v>91</v>
      </c>
      <c r="AL11" s="117">
        <f>IF(AK11="si",12,0)</f>
        <v>12</v>
      </c>
      <c r="AM11" s="110"/>
      <c r="AN11" s="109"/>
      <c r="AO11" s="110"/>
      <c r="AP11" s="109"/>
      <c r="AQ11" s="110"/>
      <c r="AR11" s="109"/>
      <c r="AS11" s="110"/>
      <c r="AT11" s="109"/>
      <c r="AU11" s="110"/>
      <c r="AV11" s="109"/>
      <c r="AW11" s="110"/>
      <c r="AX11" s="117"/>
      <c r="AY11" s="118">
        <f>AJ11+AL11+AX11+IF(AN11+AP11+AR11+AT11+AV11&gt;10,10,AN11+AP11+AR11+AT11+AV11)</f>
        <v>12</v>
      </c>
      <c r="AZ11" s="119">
        <f>Y11+AH11+AY11</f>
        <v>280</v>
      </c>
      <c r="BA11" s="120" t="s">
        <v>98</v>
      </c>
      <c r="BB11" s="1"/>
    </row>
    <row r="12" spans="1:54">
      <c r="A12" s="105">
        <v>3</v>
      </c>
      <c r="B12" s="106" t="s">
        <v>130</v>
      </c>
      <c r="C12" s="106" t="s">
        <v>131</v>
      </c>
      <c r="D12" s="107"/>
      <c r="E12" s="108">
        <v>3</v>
      </c>
      <c r="F12" s="109">
        <v>12</v>
      </c>
      <c r="G12" s="110"/>
      <c r="H12" s="109"/>
      <c r="I12" s="111"/>
      <c r="J12" s="112"/>
      <c r="K12" s="110">
        <v>8</v>
      </c>
      <c r="L12" s="109">
        <v>48</v>
      </c>
      <c r="M12" s="110"/>
      <c r="N12" s="109"/>
      <c r="O12" s="110"/>
      <c r="P12" s="109"/>
      <c r="Q12" s="110"/>
      <c r="R12" s="109"/>
      <c r="S12" s="110"/>
      <c r="T12" s="109"/>
      <c r="U12" s="110"/>
      <c r="V12" s="113"/>
      <c r="W12" s="110"/>
      <c r="X12" s="109"/>
      <c r="Y12" s="114">
        <f>F12+H12+J12+L12+N12+P12+R12+T12+V12+X12</f>
        <v>60</v>
      </c>
      <c r="Z12" s="108"/>
      <c r="AA12" s="109"/>
      <c r="AB12" s="110"/>
      <c r="AC12" s="109"/>
      <c r="AD12" s="110"/>
      <c r="AE12" s="109"/>
      <c r="AF12" s="110"/>
      <c r="AG12" s="115"/>
      <c r="AH12" s="116">
        <f t="shared" ref="AH12" si="0">AA12+AC12+AE12+AG12</f>
        <v>0</v>
      </c>
      <c r="AI12" s="108"/>
      <c r="AJ12" s="109"/>
      <c r="AK12" s="110"/>
      <c r="AL12" s="117"/>
      <c r="AM12" s="110"/>
      <c r="AN12" s="109"/>
      <c r="AO12" s="110"/>
      <c r="AP12" s="109"/>
      <c r="AQ12" s="110"/>
      <c r="AR12" s="109"/>
      <c r="AS12" s="110"/>
      <c r="AT12" s="109"/>
      <c r="AU12" s="110"/>
      <c r="AV12" s="109"/>
      <c r="AW12" s="110"/>
      <c r="AX12" s="117"/>
      <c r="AY12" s="118">
        <f>AJ12+AL12+AX12+IF(AN12+AP12+AR12+AT12+AV12&gt;10,10,AN12+AP12+AR12+AT12+AV12)</f>
        <v>0</v>
      </c>
      <c r="AZ12" s="138">
        <v>60</v>
      </c>
      <c r="BA12" s="139" t="s">
        <v>98</v>
      </c>
      <c r="BB12" s="1"/>
    </row>
    <row r="13" spans="1:54">
      <c r="A13" s="105">
        <v>4</v>
      </c>
      <c r="B13" s="106" t="s">
        <v>92</v>
      </c>
      <c r="C13" s="106" t="s">
        <v>93</v>
      </c>
      <c r="D13" s="107"/>
      <c r="E13" s="108">
        <v>30</v>
      </c>
      <c r="F13" s="109">
        <f t="shared" ref="F13:F15" si="1">E13*6</f>
        <v>180</v>
      </c>
      <c r="G13" s="110">
        <v>21</v>
      </c>
      <c r="H13" s="109">
        <f t="shared" ref="H13:H26" si="2">G13*6</f>
        <v>126</v>
      </c>
      <c r="I13" s="111">
        <v>4</v>
      </c>
      <c r="J13" s="112">
        <f t="shared" ref="J13:J15" si="3">IF(I13&lt;=4,I13*3,12+(I13-4)*3*2/3)</f>
        <v>12</v>
      </c>
      <c r="K13" s="110"/>
      <c r="L13" s="109">
        <f t="shared" ref="L13:L15" si="4">K13*3</f>
        <v>0</v>
      </c>
      <c r="M13" s="110"/>
      <c r="N13" s="109">
        <f t="shared" ref="N13:N15" si="5">IF(M13&lt;=4,M13*3,12+(M13-4)*3*2/3)</f>
        <v>0</v>
      </c>
      <c r="O13" s="110"/>
      <c r="P13" s="109">
        <f t="shared" ref="P13:P15" si="6">O13*3</f>
        <v>0</v>
      </c>
      <c r="Q13" s="110">
        <v>5</v>
      </c>
      <c r="R13" s="109">
        <f t="shared" ref="R13:R15" si="7">IF(Q13&gt;10,20,Q13*2)</f>
        <v>10</v>
      </c>
      <c r="S13" s="110">
        <v>10</v>
      </c>
      <c r="T13" s="109">
        <f t="shared" ref="T13:T15" si="8">S13*3</f>
        <v>30</v>
      </c>
      <c r="U13" s="110">
        <v>1</v>
      </c>
      <c r="V13" s="113">
        <f t="shared" ref="V13:V15" si="9">U13</f>
        <v>1</v>
      </c>
      <c r="W13" s="110" t="s">
        <v>91</v>
      </c>
      <c r="X13" s="109">
        <f t="shared" ref="X13:X15" si="10">IF(W13="si",10,0)</f>
        <v>10</v>
      </c>
      <c r="Y13" s="114">
        <f t="shared" ref="Y13:Y26" si="11">F13+H13+J13+L13+N13+P13+R13+T13+V13+X13</f>
        <v>369</v>
      </c>
      <c r="Z13" s="108" t="s">
        <v>91</v>
      </c>
      <c r="AA13" s="109">
        <f t="shared" ref="AA13:AA15" si="12">IF(Z13="si",6,0)</f>
        <v>6</v>
      </c>
      <c r="AB13" s="110"/>
      <c r="AC13" s="109">
        <f t="shared" ref="AC13:AC15" si="13">AB13*4</f>
        <v>0</v>
      </c>
      <c r="AD13" s="110"/>
      <c r="AE13" s="109"/>
      <c r="AF13" s="110"/>
      <c r="AG13" s="115"/>
      <c r="AH13" s="116">
        <f t="shared" ref="AH13:AH15" si="14">AA13+AC13+AE13+AG13</f>
        <v>6</v>
      </c>
      <c r="AI13" s="108"/>
      <c r="AJ13" s="109"/>
      <c r="AK13" s="110" t="s">
        <v>91</v>
      </c>
      <c r="AL13" s="117">
        <f t="shared" ref="AL13:AL15" si="15">IF(AK13="si",12,0)</f>
        <v>12</v>
      </c>
      <c r="AM13" s="110"/>
      <c r="AN13" s="109"/>
      <c r="AO13" s="110"/>
      <c r="AP13" s="109"/>
      <c r="AQ13" s="110"/>
      <c r="AR13" s="109"/>
      <c r="AS13" s="110"/>
      <c r="AT13" s="109"/>
      <c r="AU13" s="110"/>
      <c r="AV13" s="109"/>
      <c r="AW13" s="110"/>
      <c r="AX13" s="117"/>
      <c r="AY13" s="136">
        <f t="shared" ref="AY13:AY15" si="16">AJ13+AL13+AX13+IF(AN13+AP13+AR13+AT13+AV13&gt;10,10,AN13+AP13+AR13+AT13+AV13)</f>
        <v>12</v>
      </c>
      <c r="AZ13" s="140">
        <f t="shared" ref="AZ13:AZ15" si="17">Y13+AH13+AY13</f>
        <v>387</v>
      </c>
      <c r="BA13" s="141"/>
      <c r="BB13" s="1"/>
    </row>
    <row r="14" spans="1:54">
      <c r="A14" s="105">
        <v>5</v>
      </c>
      <c r="B14" s="106" t="s">
        <v>94</v>
      </c>
      <c r="C14" s="106" t="s">
        <v>95</v>
      </c>
      <c r="D14" s="107"/>
      <c r="E14" s="108">
        <v>20</v>
      </c>
      <c r="F14" s="109">
        <f t="shared" si="1"/>
        <v>120</v>
      </c>
      <c r="G14" s="110">
        <v>20</v>
      </c>
      <c r="H14" s="109">
        <f t="shared" si="2"/>
        <v>120</v>
      </c>
      <c r="I14" s="111">
        <v>4</v>
      </c>
      <c r="J14" s="112">
        <f t="shared" si="3"/>
        <v>12</v>
      </c>
      <c r="K14" s="110"/>
      <c r="L14" s="109">
        <f t="shared" si="4"/>
        <v>0</v>
      </c>
      <c r="M14" s="110">
        <v>4</v>
      </c>
      <c r="N14" s="109">
        <f t="shared" si="5"/>
        <v>12</v>
      </c>
      <c r="O14" s="110"/>
      <c r="P14" s="109">
        <f t="shared" si="6"/>
        <v>0</v>
      </c>
      <c r="Q14" s="110">
        <v>5</v>
      </c>
      <c r="R14" s="109">
        <f t="shared" si="7"/>
        <v>10</v>
      </c>
      <c r="S14" s="110">
        <v>10</v>
      </c>
      <c r="T14" s="109">
        <f t="shared" si="8"/>
        <v>30</v>
      </c>
      <c r="U14" s="110"/>
      <c r="V14" s="113">
        <f t="shared" si="9"/>
        <v>0</v>
      </c>
      <c r="W14" s="110" t="s">
        <v>91</v>
      </c>
      <c r="X14" s="109">
        <f t="shared" si="10"/>
        <v>10</v>
      </c>
      <c r="Y14" s="114">
        <f t="shared" si="11"/>
        <v>314</v>
      </c>
      <c r="Z14" s="108" t="s">
        <v>91</v>
      </c>
      <c r="AA14" s="109">
        <f t="shared" si="12"/>
        <v>6</v>
      </c>
      <c r="AB14" s="110"/>
      <c r="AC14" s="109">
        <f t="shared" si="13"/>
        <v>0</v>
      </c>
      <c r="AD14" s="110">
        <v>1</v>
      </c>
      <c r="AE14" s="109">
        <f t="shared" ref="AE14:AE15" si="18">AD14*3</f>
        <v>3</v>
      </c>
      <c r="AF14" s="110"/>
      <c r="AG14" s="115">
        <f t="shared" ref="AG14:AG15" si="19">IF(AF14="si",6,0)</f>
        <v>0</v>
      </c>
      <c r="AH14" s="116">
        <f t="shared" si="14"/>
        <v>9</v>
      </c>
      <c r="AI14" s="108"/>
      <c r="AJ14" s="109">
        <f t="shared" ref="AJ14:AJ15" si="20">AI14*3</f>
        <v>0</v>
      </c>
      <c r="AK14" s="110" t="s">
        <v>91</v>
      </c>
      <c r="AL14" s="117">
        <f t="shared" si="15"/>
        <v>12</v>
      </c>
      <c r="AM14" s="110"/>
      <c r="AN14" s="109">
        <f t="shared" ref="AN14:AN15" si="21">AM14*5</f>
        <v>0</v>
      </c>
      <c r="AO14" s="110"/>
      <c r="AP14" s="109">
        <f t="shared" ref="AP14:AP15" si="22">AO14*3</f>
        <v>0</v>
      </c>
      <c r="AQ14" s="110"/>
      <c r="AR14" s="109">
        <f t="shared" ref="AR14:AR15" si="23">AQ14</f>
        <v>0</v>
      </c>
      <c r="AS14" s="110"/>
      <c r="AT14" s="109">
        <f t="shared" ref="AT14:AT15" si="24">AS14*5</f>
        <v>0</v>
      </c>
      <c r="AU14" s="110"/>
      <c r="AV14" s="109">
        <f t="shared" ref="AV14:AV15" si="25">IF(AU14="si",5,0)</f>
        <v>0</v>
      </c>
      <c r="AW14" s="110">
        <v>2</v>
      </c>
      <c r="AX14" s="117">
        <f>AW14*1</f>
        <v>2</v>
      </c>
      <c r="AY14" s="136">
        <f t="shared" si="16"/>
        <v>14</v>
      </c>
      <c r="AZ14" s="140">
        <f t="shared" si="17"/>
        <v>337</v>
      </c>
      <c r="BA14" s="142"/>
      <c r="BB14" s="1"/>
    </row>
    <row r="15" spans="1:54">
      <c r="A15" s="105">
        <v>6</v>
      </c>
      <c r="B15" s="106" t="s">
        <v>99</v>
      </c>
      <c r="C15" s="106" t="s">
        <v>100</v>
      </c>
      <c r="D15" s="107"/>
      <c r="E15" s="108">
        <v>16</v>
      </c>
      <c r="F15" s="109">
        <f t="shared" si="1"/>
        <v>96</v>
      </c>
      <c r="G15" s="121">
        <v>16</v>
      </c>
      <c r="H15" s="109">
        <f t="shared" si="2"/>
        <v>96</v>
      </c>
      <c r="I15" s="111">
        <v>15</v>
      </c>
      <c r="J15" s="112">
        <f t="shared" si="3"/>
        <v>34</v>
      </c>
      <c r="K15" s="110"/>
      <c r="L15" s="109">
        <f t="shared" si="4"/>
        <v>0</v>
      </c>
      <c r="M15" s="110">
        <v>8</v>
      </c>
      <c r="N15" s="109">
        <f t="shared" si="5"/>
        <v>20</v>
      </c>
      <c r="O15" s="110"/>
      <c r="P15" s="109">
        <f t="shared" si="6"/>
        <v>0</v>
      </c>
      <c r="Q15" s="110">
        <v>5</v>
      </c>
      <c r="R15" s="109">
        <f t="shared" si="7"/>
        <v>10</v>
      </c>
      <c r="S15" s="110">
        <v>10</v>
      </c>
      <c r="T15" s="109">
        <f t="shared" si="8"/>
        <v>30</v>
      </c>
      <c r="U15" s="110"/>
      <c r="V15" s="113">
        <f t="shared" si="9"/>
        <v>0</v>
      </c>
      <c r="W15" s="110" t="s">
        <v>91</v>
      </c>
      <c r="X15" s="109">
        <f t="shared" si="10"/>
        <v>10</v>
      </c>
      <c r="Y15" s="114">
        <f t="shared" si="11"/>
        <v>296</v>
      </c>
      <c r="Z15" s="108" t="s">
        <v>91</v>
      </c>
      <c r="AA15" s="109">
        <f t="shared" si="12"/>
        <v>6</v>
      </c>
      <c r="AB15" s="110"/>
      <c r="AC15" s="109">
        <f t="shared" si="13"/>
        <v>0</v>
      </c>
      <c r="AD15" s="110">
        <v>3</v>
      </c>
      <c r="AE15" s="109">
        <f t="shared" si="18"/>
        <v>9</v>
      </c>
      <c r="AF15" s="110"/>
      <c r="AG15" s="115">
        <f t="shared" si="19"/>
        <v>0</v>
      </c>
      <c r="AH15" s="116">
        <f t="shared" si="14"/>
        <v>15</v>
      </c>
      <c r="AI15" s="108"/>
      <c r="AJ15" s="109">
        <f t="shared" si="20"/>
        <v>0</v>
      </c>
      <c r="AK15" s="110" t="s">
        <v>91</v>
      </c>
      <c r="AL15" s="117">
        <f t="shared" si="15"/>
        <v>12</v>
      </c>
      <c r="AM15" s="110"/>
      <c r="AN15" s="109">
        <f t="shared" si="21"/>
        <v>0</v>
      </c>
      <c r="AO15" s="110"/>
      <c r="AP15" s="109">
        <f t="shared" si="22"/>
        <v>0</v>
      </c>
      <c r="AQ15" s="110"/>
      <c r="AR15" s="109">
        <f t="shared" si="23"/>
        <v>0</v>
      </c>
      <c r="AS15" s="110"/>
      <c r="AT15" s="109">
        <f t="shared" si="24"/>
        <v>0</v>
      </c>
      <c r="AU15" s="110"/>
      <c r="AV15" s="109">
        <f t="shared" si="25"/>
        <v>0</v>
      </c>
      <c r="AW15" s="110">
        <v>1</v>
      </c>
      <c r="AX15" s="117">
        <f>AW15*1</f>
        <v>1</v>
      </c>
      <c r="AY15" s="136">
        <f t="shared" si="16"/>
        <v>13</v>
      </c>
      <c r="AZ15" s="140">
        <f t="shared" si="17"/>
        <v>324</v>
      </c>
      <c r="BA15" s="142"/>
      <c r="BB15" s="1"/>
    </row>
    <row r="16" spans="1:54">
      <c r="A16" s="105">
        <v>7</v>
      </c>
      <c r="B16" s="106" t="s">
        <v>101</v>
      </c>
      <c r="C16" s="106" t="s">
        <v>102</v>
      </c>
      <c r="D16" s="107"/>
      <c r="E16" s="108">
        <v>17</v>
      </c>
      <c r="F16" s="109">
        <f>E16*6</f>
        <v>102</v>
      </c>
      <c r="G16" s="110">
        <v>17</v>
      </c>
      <c r="H16" s="109">
        <f>G16*6</f>
        <v>102</v>
      </c>
      <c r="I16" s="111">
        <v>6</v>
      </c>
      <c r="J16" s="112">
        <f t="shared" ref="J16:J22" si="26">IF(I16&lt;=4,I16*3,12+(I16-4)*3*2/3)</f>
        <v>16</v>
      </c>
      <c r="K16" s="110"/>
      <c r="L16" s="109">
        <f t="shared" ref="L16:L25" si="27">K16*3</f>
        <v>0</v>
      </c>
      <c r="M16" s="110">
        <v>6</v>
      </c>
      <c r="N16" s="109">
        <f>IF(M16&lt;=4,M16*3,12+(M16-4)*3*2/3)</f>
        <v>16</v>
      </c>
      <c r="O16" s="110"/>
      <c r="P16" s="109">
        <f>O16*3</f>
        <v>0</v>
      </c>
      <c r="Q16" s="110">
        <v>5</v>
      </c>
      <c r="R16" s="109">
        <f>IF(Q16&gt;10,20,Q16*2)</f>
        <v>10</v>
      </c>
      <c r="S16" s="110">
        <v>9</v>
      </c>
      <c r="T16" s="109">
        <f t="shared" ref="T16:T25" si="28">S16*3</f>
        <v>27</v>
      </c>
      <c r="U16" s="110"/>
      <c r="V16" s="113">
        <f>U16</f>
        <v>0</v>
      </c>
      <c r="W16" s="110" t="s">
        <v>91</v>
      </c>
      <c r="X16" s="109">
        <f>IF(W16="si",10,0)</f>
        <v>10</v>
      </c>
      <c r="Y16" s="114">
        <f>F16+H16+J16+L16+N16+P16+R16+T16+V16+X16</f>
        <v>283</v>
      </c>
      <c r="Z16" s="108" t="s">
        <v>91</v>
      </c>
      <c r="AA16" s="109">
        <f>IF(Z16="si",6,0)</f>
        <v>6</v>
      </c>
      <c r="AB16" s="110"/>
      <c r="AC16" s="109">
        <f>AB16*4</f>
        <v>0</v>
      </c>
      <c r="AD16" s="110">
        <v>2</v>
      </c>
      <c r="AE16" s="109">
        <f>AD16*3</f>
        <v>6</v>
      </c>
      <c r="AF16" s="110"/>
      <c r="AG16" s="115">
        <f>IF(AF16="si",6,0)</f>
        <v>0</v>
      </c>
      <c r="AH16" s="116">
        <f t="shared" ref="AH16:AH25" si="29">AA16+AC16+AE16+AG16</f>
        <v>12</v>
      </c>
      <c r="AI16" s="108"/>
      <c r="AJ16" s="109">
        <f>AI16*3</f>
        <v>0</v>
      </c>
      <c r="AK16" s="110" t="s">
        <v>91</v>
      </c>
      <c r="AL16" s="117">
        <f>IF(AK16="si",12,0)</f>
        <v>12</v>
      </c>
      <c r="AM16" s="110"/>
      <c r="AN16" s="109">
        <f>AM16*5</f>
        <v>0</v>
      </c>
      <c r="AO16" s="110"/>
      <c r="AP16" s="109">
        <f>AO16*3</f>
        <v>0</v>
      </c>
      <c r="AQ16" s="110">
        <v>1</v>
      </c>
      <c r="AR16" s="109">
        <f>AQ16</f>
        <v>1</v>
      </c>
      <c r="AS16" s="110"/>
      <c r="AT16" s="109">
        <f>AS16*5</f>
        <v>0</v>
      </c>
      <c r="AU16" s="110"/>
      <c r="AV16" s="109">
        <f>IF(AU16="si",5,0)</f>
        <v>0</v>
      </c>
      <c r="AW16" s="110">
        <v>2</v>
      </c>
      <c r="AX16" s="117">
        <f>AW16*1</f>
        <v>2</v>
      </c>
      <c r="AY16" s="136">
        <f>AJ16+AL16+AX16+IF(AN16+AP16+AR16+AT16+AV16&gt;10,10,AN16+AP16+AR16+AT16+AV16)</f>
        <v>15</v>
      </c>
      <c r="AZ16" s="140">
        <f>Y16+AH16+AY16</f>
        <v>310</v>
      </c>
      <c r="BA16" s="143"/>
      <c r="BB16" s="1"/>
    </row>
    <row r="17" spans="1:54">
      <c r="A17" s="105">
        <v>8</v>
      </c>
      <c r="B17" s="106" t="s">
        <v>105</v>
      </c>
      <c r="C17" s="106" t="s">
        <v>106</v>
      </c>
      <c r="D17" s="107"/>
      <c r="E17" s="108">
        <v>5</v>
      </c>
      <c r="F17" s="109">
        <f>E17*6</f>
        <v>30</v>
      </c>
      <c r="G17" s="110">
        <v>5</v>
      </c>
      <c r="H17" s="109">
        <f>G17*6</f>
        <v>30</v>
      </c>
      <c r="I17" s="111">
        <v>24</v>
      </c>
      <c r="J17" s="112">
        <f t="shared" si="26"/>
        <v>52</v>
      </c>
      <c r="K17" s="110"/>
      <c r="L17" s="109">
        <f>K17*3</f>
        <v>0</v>
      </c>
      <c r="M17" s="110">
        <v>17</v>
      </c>
      <c r="N17" s="109">
        <f>IF(M17&lt;=4,M17*3,12+(M17-4)*3*2/3)</f>
        <v>38</v>
      </c>
      <c r="O17" s="110"/>
      <c r="P17" s="109">
        <f>O17*3</f>
        <v>0</v>
      </c>
      <c r="Q17" s="110">
        <v>4</v>
      </c>
      <c r="R17" s="109">
        <f>IF(Q17&gt;10,20,Q17*2)</f>
        <v>8</v>
      </c>
      <c r="S17" s="110"/>
      <c r="T17" s="109">
        <f>S17*3</f>
        <v>0</v>
      </c>
      <c r="U17" s="110"/>
      <c r="V17" s="113">
        <f>U17</f>
        <v>0</v>
      </c>
      <c r="W17" s="110"/>
      <c r="X17" s="109">
        <f>IF(W17="si",10,0)</f>
        <v>0</v>
      </c>
      <c r="Y17" s="114">
        <f>F17+H17+J17+L17+N17+P17+R17+T17+V17+X17</f>
        <v>158</v>
      </c>
      <c r="Z17" s="108"/>
      <c r="AA17" s="109">
        <f>IF(Z17="si",6,0)</f>
        <v>0</v>
      </c>
      <c r="AB17" s="110"/>
      <c r="AC17" s="109">
        <f>AB17*4</f>
        <v>0</v>
      </c>
      <c r="AD17" s="110">
        <v>3</v>
      </c>
      <c r="AE17" s="109">
        <f>AD17*3</f>
        <v>9</v>
      </c>
      <c r="AF17" s="110"/>
      <c r="AG17" s="115">
        <f>IF(AF17="si",6,0)</f>
        <v>0</v>
      </c>
      <c r="AH17" s="116">
        <f t="shared" si="29"/>
        <v>9</v>
      </c>
      <c r="AI17" s="108"/>
      <c r="AJ17" s="109">
        <f>AI17*3</f>
        <v>0</v>
      </c>
      <c r="AK17" s="110" t="s">
        <v>91</v>
      </c>
      <c r="AL17" s="117">
        <f>IF(AK17="si",12,0)</f>
        <v>12</v>
      </c>
      <c r="AM17" s="110">
        <v>1</v>
      </c>
      <c r="AN17" s="109">
        <f>AM17*5</f>
        <v>5</v>
      </c>
      <c r="AO17" s="110"/>
      <c r="AP17" s="109">
        <f>AO17*3</f>
        <v>0</v>
      </c>
      <c r="AQ17" s="110">
        <v>1</v>
      </c>
      <c r="AR17" s="109">
        <f>AQ17</f>
        <v>1</v>
      </c>
      <c r="AS17" s="110">
        <v>1</v>
      </c>
      <c r="AT17" s="109">
        <f>AS17*5</f>
        <v>5</v>
      </c>
      <c r="AU17" s="110"/>
      <c r="AV17" s="109">
        <f>IF(AU17="si",5,0)</f>
        <v>0</v>
      </c>
      <c r="AW17" s="110"/>
      <c r="AX17" s="117"/>
      <c r="AY17" s="136">
        <f>AJ17+AL17+AX17+IF(AN17+AP17+AR17+AT17+AV17&gt;10,10,AN17+AP17+AR17+AT17+AV17)</f>
        <v>22</v>
      </c>
      <c r="AZ17" s="140">
        <f>Y17+AH17+AY17</f>
        <v>189</v>
      </c>
      <c r="BA17" s="142"/>
      <c r="BB17" s="104"/>
    </row>
    <row r="18" spans="1:54">
      <c r="A18" s="105">
        <v>9</v>
      </c>
      <c r="B18" s="106" t="s">
        <v>107</v>
      </c>
      <c r="C18" s="106" t="s">
        <v>108</v>
      </c>
      <c r="D18" s="107"/>
      <c r="E18" s="108">
        <v>2</v>
      </c>
      <c r="F18" s="109">
        <f>E18*6</f>
        <v>12</v>
      </c>
      <c r="G18" s="110">
        <v>23</v>
      </c>
      <c r="H18" s="109">
        <f>G18*6</f>
        <v>138</v>
      </c>
      <c r="I18" s="111"/>
      <c r="J18" s="112">
        <f t="shared" si="26"/>
        <v>0</v>
      </c>
      <c r="K18" s="110"/>
      <c r="L18" s="109">
        <f>K18*3</f>
        <v>0</v>
      </c>
      <c r="M18" s="110"/>
      <c r="N18" s="109">
        <f>IF(M18&lt;=4,M18*3,12+(M18-4)*3*2/3)</f>
        <v>0</v>
      </c>
      <c r="O18" s="110"/>
      <c r="P18" s="109">
        <f>O18*3</f>
        <v>0</v>
      </c>
      <c r="Q18" s="110">
        <v>2</v>
      </c>
      <c r="R18" s="109">
        <f>IF(Q18&gt;10,20,Q18*2)</f>
        <v>4</v>
      </c>
      <c r="S18" s="110"/>
      <c r="T18" s="109">
        <f>S18*3</f>
        <v>0</v>
      </c>
      <c r="U18" s="110"/>
      <c r="V18" s="113">
        <f>U18</f>
        <v>0</v>
      </c>
      <c r="W18" s="110"/>
      <c r="X18" s="109">
        <f>IF(W18="si",10,0)</f>
        <v>0</v>
      </c>
      <c r="Y18" s="114">
        <f>F18+H18+J18+L18+N18+P18+R18+T18+V18+X18</f>
        <v>154</v>
      </c>
      <c r="Z18" s="108" t="s">
        <v>91</v>
      </c>
      <c r="AA18" s="109">
        <f>IF(Z18="si",6,0)</f>
        <v>6</v>
      </c>
      <c r="AB18" s="110"/>
      <c r="AC18" s="109"/>
      <c r="AD18" s="110">
        <v>1</v>
      </c>
      <c r="AE18" s="109">
        <f>AD18*3</f>
        <v>3</v>
      </c>
      <c r="AF18" s="110"/>
      <c r="AG18" s="115">
        <f>IF(AF18="si",6,0)</f>
        <v>0</v>
      </c>
      <c r="AH18" s="116">
        <f t="shared" si="29"/>
        <v>9</v>
      </c>
      <c r="AI18" s="108"/>
      <c r="AJ18" s="109">
        <f>AI18*3</f>
        <v>0</v>
      </c>
      <c r="AK18" s="110" t="s">
        <v>91</v>
      </c>
      <c r="AL18" s="117">
        <f>IF(AK18="si",12,0)</f>
        <v>12</v>
      </c>
      <c r="AM18" s="110"/>
      <c r="AN18" s="109">
        <f>AM18*5</f>
        <v>0</v>
      </c>
      <c r="AO18" s="110"/>
      <c r="AP18" s="109">
        <f>AO18*3</f>
        <v>0</v>
      </c>
      <c r="AQ18" s="110">
        <v>3</v>
      </c>
      <c r="AR18" s="109">
        <f>AQ18</f>
        <v>3</v>
      </c>
      <c r="AS18" s="110"/>
      <c r="AT18" s="109">
        <f>AS18*5</f>
        <v>0</v>
      </c>
      <c r="AU18" s="110"/>
      <c r="AV18" s="109">
        <f>IF(AU18="si",5,0)</f>
        <v>0</v>
      </c>
      <c r="AW18" s="110"/>
      <c r="AX18" s="117">
        <f>AW18*1</f>
        <v>0</v>
      </c>
      <c r="AY18" s="136">
        <f>AJ18+AL18+AX18+IF(AN18+AP18+AR18+AT18+AV18&gt;10,10,AN18+AP18+AR18+AT18+AV18)</f>
        <v>15</v>
      </c>
      <c r="AZ18" s="140">
        <f>Y18+AH18+AY18</f>
        <v>178</v>
      </c>
      <c r="BA18" s="142"/>
      <c r="BB18" s="104"/>
    </row>
    <row r="19" spans="1:54">
      <c r="A19" s="105">
        <v>10</v>
      </c>
      <c r="B19" s="105" t="s">
        <v>109</v>
      </c>
      <c r="C19" s="105" t="s">
        <v>110</v>
      </c>
      <c r="D19" s="107"/>
      <c r="E19" s="108">
        <v>10</v>
      </c>
      <c r="F19" s="109">
        <f t="shared" ref="F19:F25" si="30">E19*6</f>
        <v>60</v>
      </c>
      <c r="G19" s="110">
        <v>7</v>
      </c>
      <c r="H19" s="109">
        <f t="shared" ref="H19:H25" si="31">G19*6</f>
        <v>42</v>
      </c>
      <c r="I19" s="111">
        <v>6</v>
      </c>
      <c r="J19" s="112">
        <f t="shared" si="26"/>
        <v>16</v>
      </c>
      <c r="K19" s="110"/>
      <c r="L19" s="109">
        <f t="shared" si="27"/>
        <v>0</v>
      </c>
      <c r="M19" s="110">
        <v>6</v>
      </c>
      <c r="N19" s="109">
        <f>IF(M19&lt;=4,M19*3,12+(M19-4)*3*2/3)</f>
        <v>16</v>
      </c>
      <c r="O19" s="110"/>
      <c r="P19" s="109">
        <f>O19*3</f>
        <v>0</v>
      </c>
      <c r="Q19" s="110">
        <v>5</v>
      </c>
      <c r="R19" s="109">
        <f t="shared" ref="R19:R25" si="32">IF(Q19&gt;10,20,Q19*2)</f>
        <v>10</v>
      </c>
      <c r="S19" s="110">
        <v>1</v>
      </c>
      <c r="T19" s="109">
        <f t="shared" si="28"/>
        <v>3</v>
      </c>
      <c r="U19" s="110"/>
      <c r="V19" s="113">
        <f>U19</f>
        <v>0</v>
      </c>
      <c r="W19" s="110"/>
      <c r="X19" s="109">
        <f>IF(W19="si",10,0)</f>
        <v>0</v>
      </c>
      <c r="Y19" s="114">
        <f t="shared" ref="Y19:Y25" si="33">F19+H19+J19+L19+N19+P19+R19+T19+V19+X19</f>
        <v>147</v>
      </c>
      <c r="Z19" s="108"/>
      <c r="AA19" s="109">
        <f t="shared" ref="AA19:AA25" si="34">IF(Z19="si",6,0)</f>
        <v>0</v>
      </c>
      <c r="AB19" s="110"/>
      <c r="AC19" s="109">
        <f t="shared" ref="AC19:AC25" si="35">AB19*4</f>
        <v>0</v>
      </c>
      <c r="AD19" s="110">
        <v>2</v>
      </c>
      <c r="AE19" s="109">
        <f>AD19*3</f>
        <v>6</v>
      </c>
      <c r="AF19" s="110"/>
      <c r="AG19" s="115">
        <f>IF(AF19="si",6,0)</f>
        <v>0</v>
      </c>
      <c r="AH19" s="116">
        <f t="shared" si="29"/>
        <v>6</v>
      </c>
      <c r="AI19" s="108"/>
      <c r="AJ19" s="109">
        <f>AI19*3</f>
        <v>0</v>
      </c>
      <c r="AK19" s="110" t="s">
        <v>91</v>
      </c>
      <c r="AL19" s="117">
        <f t="shared" ref="AL19:AL25" si="36">IF(AK19="si",12,0)</f>
        <v>12</v>
      </c>
      <c r="AM19" s="110">
        <v>1</v>
      </c>
      <c r="AN19" s="109">
        <f>AM19*5</f>
        <v>5</v>
      </c>
      <c r="AO19" s="110"/>
      <c r="AP19" s="109">
        <f>AO19*3</f>
        <v>0</v>
      </c>
      <c r="AQ19" s="110"/>
      <c r="AR19" s="109">
        <f>AQ19</f>
        <v>0</v>
      </c>
      <c r="AS19" s="110"/>
      <c r="AT19" s="109">
        <f>AS19*5</f>
        <v>0</v>
      </c>
      <c r="AU19" s="110"/>
      <c r="AV19" s="109">
        <f>IF(AU19="si",5,0)</f>
        <v>0</v>
      </c>
      <c r="AW19" s="110"/>
      <c r="AX19" s="117">
        <f>AW19*1</f>
        <v>0</v>
      </c>
      <c r="AY19" s="136">
        <f t="shared" ref="AY19:AY25" si="37">AJ19+AL19+AX19+IF(AN19+AP19+AR19+AT19+AV19&gt;10,10,AN19+AP19+AR19+AT19+AV19)</f>
        <v>17</v>
      </c>
      <c r="AZ19" s="140">
        <f t="shared" ref="AZ19:AZ25" si="38">Y19+AH19+AY19</f>
        <v>170</v>
      </c>
      <c r="BA19" s="142"/>
      <c r="BB19" s="1"/>
    </row>
    <row r="20" spans="1:54">
      <c r="A20" s="105">
        <v>11</v>
      </c>
      <c r="B20" s="106" t="s">
        <v>111</v>
      </c>
      <c r="C20" s="106" t="s">
        <v>112</v>
      </c>
      <c r="D20" s="107"/>
      <c r="E20" s="108">
        <v>6</v>
      </c>
      <c r="F20" s="109">
        <f t="shared" si="30"/>
        <v>36</v>
      </c>
      <c r="G20" s="110">
        <v>6</v>
      </c>
      <c r="H20" s="117">
        <f t="shared" si="31"/>
        <v>36</v>
      </c>
      <c r="I20" s="111">
        <v>9</v>
      </c>
      <c r="J20" s="112">
        <f t="shared" si="26"/>
        <v>22</v>
      </c>
      <c r="K20" s="111"/>
      <c r="L20" s="109">
        <f t="shared" si="27"/>
        <v>0</v>
      </c>
      <c r="M20" s="111">
        <v>9</v>
      </c>
      <c r="N20" s="109">
        <v>22</v>
      </c>
      <c r="O20" s="110">
        <v>2</v>
      </c>
      <c r="P20" s="109">
        <v>12</v>
      </c>
      <c r="Q20" s="110"/>
      <c r="R20" s="117">
        <f t="shared" si="32"/>
        <v>0</v>
      </c>
      <c r="S20" s="110"/>
      <c r="T20" s="109">
        <f t="shared" si="28"/>
        <v>0</v>
      </c>
      <c r="U20" s="110"/>
      <c r="V20" s="113">
        <f>U20</f>
        <v>0</v>
      </c>
      <c r="W20" s="110"/>
      <c r="X20" s="117">
        <f>IF(W20="si",10,0)</f>
        <v>0</v>
      </c>
      <c r="Y20" s="114">
        <f t="shared" si="33"/>
        <v>128</v>
      </c>
      <c r="Z20" s="108"/>
      <c r="AA20" s="122">
        <f t="shared" si="34"/>
        <v>0</v>
      </c>
      <c r="AB20" s="108"/>
      <c r="AC20" s="109">
        <f t="shared" si="35"/>
        <v>0</v>
      </c>
      <c r="AD20" s="110">
        <v>2</v>
      </c>
      <c r="AE20" s="109">
        <f>AD20*3</f>
        <v>6</v>
      </c>
      <c r="AF20" s="110"/>
      <c r="AG20" s="115">
        <f>IF(AF20="si",6,0)</f>
        <v>0</v>
      </c>
      <c r="AH20" s="123">
        <f t="shared" si="29"/>
        <v>6</v>
      </c>
      <c r="AI20" s="108"/>
      <c r="AJ20" s="109">
        <f>AI20*3</f>
        <v>0</v>
      </c>
      <c r="AK20" s="110" t="s">
        <v>91</v>
      </c>
      <c r="AL20" s="117">
        <f t="shared" si="36"/>
        <v>12</v>
      </c>
      <c r="AM20" s="110">
        <v>1</v>
      </c>
      <c r="AN20" s="109">
        <f>AM20*5</f>
        <v>5</v>
      </c>
      <c r="AO20" s="110"/>
      <c r="AP20" s="109">
        <f>AO20*3</f>
        <v>0</v>
      </c>
      <c r="AQ20" s="110">
        <v>5</v>
      </c>
      <c r="AR20" s="109">
        <f>AQ20</f>
        <v>5</v>
      </c>
      <c r="AS20" s="110">
        <v>1</v>
      </c>
      <c r="AT20" s="109">
        <f>AS20*5</f>
        <v>5</v>
      </c>
      <c r="AU20" s="110"/>
      <c r="AV20" s="109">
        <f>IF(AU20="si",5,0)</f>
        <v>0</v>
      </c>
      <c r="AW20" s="110"/>
      <c r="AX20" s="117">
        <f>AW20*1</f>
        <v>0</v>
      </c>
      <c r="AY20" s="137">
        <f t="shared" si="37"/>
        <v>22</v>
      </c>
      <c r="AZ20" s="140">
        <f t="shared" si="38"/>
        <v>156</v>
      </c>
      <c r="BA20" s="142"/>
      <c r="BB20" s="1"/>
    </row>
    <row r="21" spans="1:54">
      <c r="A21" s="105">
        <v>12</v>
      </c>
      <c r="B21" s="62" t="s">
        <v>113</v>
      </c>
      <c r="C21" s="106" t="s">
        <v>114</v>
      </c>
      <c r="D21" s="107"/>
      <c r="E21" s="108">
        <v>12</v>
      </c>
      <c r="F21" s="109">
        <f>E21*6</f>
        <v>72</v>
      </c>
      <c r="G21" s="110">
        <v>3</v>
      </c>
      <c r="H21" s="109">
        <f>G21*6</f>
        <v>18</v>
      </c>
      <c r="I21" s="111">
        <v>10</v>
      </c>
      <c r="J21" s="112">
        <f t="shared" si="26"/>
        <v>24</v>
      </c>
      <c r="K21" s="110"/>
      <c r="L21" s="109">
        <f>K21*3</f>
        <v>0</v>
      </c>
      <c r="M21" s="110"/>
      <c r="N21" s="109">
        <f>IF(M21&lt;=4,M21*3,12+(M21-4)*3*2/3)</f>
        <v>0</v>
      </c>
      <c r="O21" s="110"/>
      <c r="P21" s="109">
        <f>O21*3</f>
        <v>0</v>
      </c>
      <c r="Q21" s="110">
        <v>3</v>
      </c>
      <c r="R21" s="109">
        <f>IF(Q21&gt;10,20,Q21*2)</f>
        <v>6</v>
      </c>
      <c r="S21" s="110"/>
      <c r="T21" s="109"/>
      <c r="U21" s="110"/>
      <c r="V21" s="113"/>
      <c r="W21" s="110"/>
      <c r="X21" s="109"/>
      <c r="Y21" s="114">
        <f>F21+H21+J21+L21+N21+P21+R21+T21+V21+X21</f>
        <v>120</v>
      </c>
      <c r="Z21" s="108" t="s">
        <v>91</v>
      </c>
      <c r="AA21" s="109">
        <f>IF(Z21="si",6,0)</f>
        <v>6</v>
      </c>
      <c r="AB21" s="110"/>
      <c r="AC21" s="109"/>
      <c r="AD21" s="110"/>
      <c r="AE21" s="109"/>
      <c r="AF21" s="110"/>
      <c r="AG21" s="115"/>
      <c r="AH21" s="116">
        <f t="shared" si="29"/>
        <v>6</v>
      </c>
      <c r="AI21" s="108"/>
      <c r="AJ21" s="109"/>
      <c r="AK21" s="110" t="s">
        <v>91</v>
      </c>
      <c r="AL21" s="117">
        <f>IF(AK21="si",12,0)</f>
        <v>12</v>
      </c>
      <c r="AM21" s="110"/>
      <c r="AN21" s="109"/>
      <c r="AO21" s="110"/>
      <c r="AP21" s="109"/>
      <c r="AQ21" s="110"/>
      <c r="AR21" s="109"/>
      <c r="AS21" s="110"/>
      <c r="AT21" s="109"/>
      <c r="AU21" s="110"/>
      <c r="AV21" s="109"/>
      <c r="AW21" s="110"/>
      <c r="AX21" s="117"/>
      <c r="AY21" s="136">
        <f>AJ21+AL21+AX21+IF(AN21+AP21+AR21+AT21+AV21&gt;10,10,AN21+AP21+AR21+AT21+AV21)</f>
        <v>12</v>
      </c>
      <c r="AZ21" s="140">
        <f>Y21+AH21+AY21</f>
        <v>138</v>
      </c>
      <c r="BA21" s="142"/>
      <c r="BB21" s="1"/>
    </row>
    <row r="22" spans="1:54">
      <c r="A22" s="144">
        <v>13</v>
      </c>
      <c r="B22" s="106" t="s">
        <v>115</v>
      </c>
      <c r="C22" s="106" t="s">
        <v>116</v>
      </c>
      <c r="D22" s="107"/>
      <c r="E22" s="108">
        <v>11</v>
      </c>
      <c r="F22" s="109">
        <f t="shared" si="30"/>
        <v>66</v>
      </c>
      <c r="G22" s="110">
        <v>2</v>
      </c>
      <c r="H22" s="109">
        <f t="shared" si="31"/>
        <v>12</v>
      </c>
      <c r="I22" s="111">
        <v>17</v>
      </c>
      <c r="J22" s="112">
        <f t="shared" si="26"/>
        <v>38</v>
      </c>
      <c r="K22" s="110"/>
      <c r="L22" s="109">
        <f t="shared" si="27"/>
        <v>0</v>
      </c>
      <c r="M22" s="110"/>
      <c r="N22" s="109">
        <f>IF(M22&lt;=4,M22*3,12+(M22-4)*3*2/3)</f>
        <v>0</v>
      </c>
      <c r="O22" s="110"/>
      <c r="P22" s="109">
        <f>O22*3</f>
        <v>0</v>
      </c>
      <c r="Q22" s="110">
        <v>2</v>
      </c>
      <c r="R22" s="109">
        <f t="shared" si="32"/>
        <v>4</v>
      </c>
      <c r="S22" s="110"/>
      <c r="T22" s="109">
        <f t="shared" si="28"/>
        <v>0</v>
      </c>
      <c r="U22" s="110"/>
      <c r="V22" s="113">
        <f>U22</f>
        <v>0</v>
      </c>
      <c r="W22" s="110"/>
      <c r="X22" s="109">
        <f>IF(W22="si",10,0)</f>
        <v>0</v>
      </c>
      <c r="Y22" s="114">
        <f t="shared" si="33"/>
        <v>120</v>
      </c>
      <c r="Z22" s="108"/>
      <c r="AA22" s="109">
        <f t="shared" si="34"/>
        <v>0</v>
      </c>
      <c r="AB22" s="110"/>
      <c r="AC22" s="109">
        <f t="shared" si="35"/>
        <v>0</v>
      </c>
      <c r="AD22" s="110"/>
      <c r="AE22" s="109">
        <f>AD22*3</f>
        <v>0</v>
      </c>
      <c r="AF22" s="110"/>
      <c r="AG22" s="115">
        <f>IF(AF22="si",6,0)</f>
        <v>0</v>
      </c>
      <c r="AH22" s="116">
        <f t="shared" si="29"/>
        <v>0</v>
      </c>
      <c r="AI22" s="108"/>
      <c r="AJ22" s="109">
        <f>AI22*3</f>
        <v>0</v>
      </c>
      <c r="AK22" s="110" t="s">
        <v>91</v>
      </c>
      <c r="AL22" s="117">
        <f t="shared" si="36"/>
        <v>12</v>
      </c>
      <c r="AM22" s="110"/>
      <c r="AN22" s="109">
        <f>AM22*5</f>
        <v>0</v>
      </c>
      <c r="AO22" s="110"/>
      <c r="AP22" s="109">
        <f>AO22*3</f>
        <v>0</v>
      </c>
      <c r="AQ22" s="110"/>
      <c r="AR22" s="109">
        <f>AQ22</f>
        <v>0</v>
      </c>
      <c r="AS22" s="110"/>
      <c r="AT22" s="109">
        <f>AS22*5</f>
        <v>0</v>
      </c>
      <c r="AU22" s="110"/>
      <c r="AV22" s="109">
        <f>IF(AU22="si",5,0)</f>
        <v>0</v>
      </c>
      <c r="AW22" s="110"/>
      <c r="AX22" s="117">
        <f>AW22*1</f>
        <v>0</v>
      </c>
      <c r="AY22" s="136">
        <f t="shared" si="37"/>
        <v>12</v>
      </c>
      <c r="AZ22" s="140">
        <f t="shared" si="38"/>
        <v>132</v>
      </c>
      <c r="BA22" s="142"/>
      <c r="BB22" s="104"/>
    </row>
    <row r="23" spans="1:54">
      <c r="A23" s="145">
        <v>14</v>
      </c>
      <c r="B23" s="62" t="s">
        <v>117</v>
      </c>
      <c r="C23" s="106" t="s">
        <v>118</v>
      </c>
      <c r="D23" s="107"/>
      <c r="E23" s="108">
        <v>4</v>
      </c>
      <c r="F23" s="109">
        <f>E23*6</f>
        <v>24</v>
      </c>
      <c r="G23" s="110">
        <v>4</v>
      </c>
      <c r="H23" s="109">
        <f>G23*6</f>
        <v>24</v>
      </c>
      <c r="I23" s="111">
        <v>10</v>
      </c>
      <c r="J23" s="112">
        <f t="shared" ref="J23" si="39">IF(I23&lt;=4,I23*3,12+(I23-4)*3*2/3)</f>
        <v>24</v>
      </c>
      <c r="K23" s="110"/>
      <c r="L23" s="109">
        <f>K23*3</f>
        <v>0</v>
      </c>
      <c r="M23" s="110">
        <v>2</v>
      </c>
      <c r="N23" s="109">
        <f t="shared" ref="N23" si="40">IF(M23&lt;=4,M23*3,12+(M23-4)*3*2/3)</f>
        <v>6</v>
      </c>
      <c r="O23" s="110">
        <v>9</v>
      </c>
      <c r="P23" s="109">
        <v>22</v>
      </c>
      <c r="Q23" s="110">
        <v>2</v>
      </c>
      <c r="R23" s="109">
        <f>IF(Q23&gt;10,20,Q23*2)</f>
        <v>4</v>
      </c>
      <c r="S23" s="110"/>
      <c r="T23" s="109">
        <f>S23*3</f>
        <v>0</v>
      </c>
      <c r="U23" s="110"/>
      <c r="V23" s="113">
        <f>U23</f>
        <v>0</v>
      </c>
      <c r="W23" s="110"/>
      <c r="X23" s="109">
        <f>IF(W23="si",10,0)</f>
        <v>0</v>
      </c>
      <c r="Y23" s="114">
        <f>F23+H23+J23+L23+N23+P23+R23+T23+V23+X23</f>
        <v>104</v>
      </c>
      <c r="Z23" s="108" t="s">
        <v>91</v>
      </c>
      <c r="AA23" s="109">
        <f>IF(Z23="si",6,0)</f>
        <v>6</v>
      </c>
      <c r="AB23" s="110"/>
      <c r="AC23" s="109">
        <f>AB23*4</f>
        <v>0</v>
      </c>
      <c r="AD23" s="110"/>
      <c r="AE23" s="109">
        <f>AD23*3</f>
        <v>0</v>
      </c>
      <c r="AF23" s="110"/>
      <c r="AG23" s="115">
        <f>IF(AF23="si",6,0)</f>
        <v>0</v>
      </c>
      <c r="AH23" s="116">
        <f t="shared" si="29"/>
        <v>6</v>
      </c>
      <c r="AI23" s="108"/>
      <c r="AJ23" s="109">
        <f>AI23*3</f>
        <v>0</v>
      </c>
      <c r="AK23" s="110" t="s">
        <v>91</v>
      </c>
      <c r="AL23" s="117">
        <f>IF(AK23="si",12,0)</f>
        <v>12</v>
      </c>
      <c r="AM23" s="110">
        <v>1</v>
      </c>
      <c r="AN23" s="109">
        <f>AM23*5</f>
        <v>5</v>
      </c>
      <c r="AO23" s="110"/>
      <c r="AP23" s="109">
        <f>AO23*3</f>
        <v>0</v>
      </c>
      <c r="AQ23" s="110">
        <v>6</v>
      </c>
      <c r="AR23" s="109">
        <f>AQ23</f>
        <v>6</v>
      </c>
      <c r="AS23" s="110"/>
      <c r="AT23" s="109">
        <f t="shared" ref="AT23" si="41">AS23*5</f>
        <v>0</v>
      </c>
      <c r="AU23" s="110"/>
      <c r="AV23" s="109">
        <f>IF(AU23="si",5,0)</f>
        <v>0</v>
      </c>
      <c r="AW23" s="110"/>
      <c r="AX23" s="117">
        <f>AW23*1</f>
        <v>0</v>
      </c>
      <c r="AY23" s="136">
        <f>AJ23+AL23+AX23+IF(AN23+AP23+AR23+AT23+AV23&gt;10,10,AN23+AP23+AR23+AT23+AV23)</f>
        <v>22</v>
      </c>
      <c r="AZ23" s="140">
        <f>Y23+AH23+AY23</f>
        <v>132</v>
      </c>
      <c r="BA23" s="142"/>
      <c r="BB23" s="104"/>
    </row>
    <row r="24" spans="1:54">
      <c r="A24" s="145">
        <v>15</v>
      </c>
      <c r="B24" s="106" t="s">
        <v>121</v>
      </c>
      <c r="C24" s="106" t="s">
        <v>97</v>
      </c>
      <c r="D24" s="107"/>
      <c r="E24" s="108">
        <v>9</v>
      </c>
      <c r="F24" s="109">
        <f t="shared" si="30"/>
        <v>54</v>
      </c>
      <c r="G24" s="110">
        <v>9</v>
      </c>
      <c r="H24" s="109">
        <f t="shared" si="31"/>
        <v>54</v>
      </c>
      <c r="I24" s="111"/>
      <c r="J24" s="112">
        <f>IF(I24&lt;=4,I24*3,12+(I24-4)*3*2/3)</f>
        <v>0</v>
      </c>
      <c r="K24" s="110"/>
      <c r="L24" s="109">
        <f t="shared" si="27"/>
        <v>0</v>
      </c>
      <c r="M24" s="110"/>
      <c r="N24" s="109">
        <f>IF(M24&lt;=4,M24*3,12+(M24-4)*3*2/3)</f>
        <v>0</v>
      </c>
      <c r="O24" s="110"/>
      <c r="P24" s="109">
        <f>O24*3</f>
        <v>0</v>
      </c>
      <c r="Q24" s="110"/>
      <c r="R24" s="109">
        <f t="shared" si="32"/>
        <v>0</v>
      </c>
      <c r="S24" s="110"/>
      <c r="T24" s="109">
        <f t="shared" si="28"/>
        <v>0</v>
      </c>
      <c r="U24" s="110"/>
      <c r="V24" s="113">
        <f>U24</f>
        <v>0</v>
      </c>
      <c r="W24" s="110"/>
      <c r="X24" s="109">
        <f>IF(W24="si",10,0)</f>
        <v>0</v>
      </c>
      <c r="Y24" s="114">
        <f t="shared" si="33"/>
        <v>108</v>
      </c>
      <c r="Z24" s="108"/>
      <c r="AA24" s="109">
        <f t="shared" si="34"/>
        <v>0</v>
      </c>
      <c r="AB24" s="110"/>
      <c r="AC24" s="109">
        <f t="shared" si="35"/>
        <v>0</v>
      </c>
      <c r="AD24" s="110">
        <v>2</v>
      </c>
      <c r="AE24" s="109">
        <f>AD24*3</f>
        <v>6</v>
      </c>
      <c r="AF24" s="110"/>
      <c r="AG24" s="115">
        <f>IF(AF24="si",6,0)</f>
        <v>0</v>
      </c>
      <c r="AH24" s="116">
        <f t="shared" si="29"/>
        <v>6</v>
      </c>
      <c r="AI24" s="108"/>
      <c r="AJ24" s="109">
        <f>AI24*3</f>
        <v>0</v>
      </c>
      <c r="AK24" s="110" t="s">
        <v>91</v>
      </c>
      <c r="AL24" s="117">
        <f t="shared" si="36"/>
        <v>12</v>
      </c>
      <c r="AM24" s="110"/>
      <c r="AN24" s="109">
        <f>AM24*5</f>
        <v>0</v>
      </c>
      <c r="AO24" s="110"/>
      <c r="AP24" s="109"/>
      <c r="AQ24" s="110">
        <v>3</v>
      </c>
      <c r="AR24" s="109">
        <f>AQ24</f>
        <v>3</v>
      </c>
      <c r="AS24" s="110"/>
      <c r="AT24" s="109">
        <f>AS24*5</f>
        <v>0</v>
      </c>
      <c r="AU24" s="110"/>
      <c r="AV24" s="109">
        <f>IF(AU24="si",5,0)</f>
        <v>0</v>
      </c>
      <c r="AW24" s="110"/>
      <c r="AX24" s="117">
        <f>AW24*1</f>
        <v>0</v>
      </c>
      <c r="AY24" s="136">
        <f t="shared" si="37"/>
        <v>15</v>
      </c>
      <c r="AZ24" s="140">
        <f t="shared" si="38"/>
        <v>129</v>
      </c>
      <c r="BA24" s="142"/>
      <c r="BB24" s="104"/>
    </row>
    <row r="25" spans="1:54">
      <c r="A25" s="145">
        <v>16</v>
      </c>
      <c r="B25" s="62" t="s">
        <v>119</v>
      </c>
      <c r="C25" s="106" t="s">
        <v>120</v>
      </c>
      <c r="D25" s="107"/>
      <c r="E25" s="108">
        <v>2</v>
      </c>
      <c r="F25" s="109">
        <f t="shared" si="30"/>
        <v>12</v>
      </c>
      <c r="G25" s="110">
        <v>2</v>
      </c>
      <c r="H25" s="109">
        <f t="shared" si="31"/>
        <v>12</v>
      </c>
      <c r="I25" s="111">
        <v>10</v>
      </c>
      <c r="J25" s="112">
        <v>48</v>
      </c>
      <c r="K25" s="110"/>
      <c r="L25" s="109">
        <f t="shared" si="27"/>
        <v>0</v>
      </c>
      <c r="M25" s="110">
        <v>5</v>
      </c>
      <c r="N25" s="109">
        <v>30</v>
      </c>
      <c r="O25" s="110"/>
      <c r="P25" s="109">
        <f>O25*3</f>
        <v>0</v>
      </c>
      <c r="Q25" s="110">
        <v>2</v>
      </c>
      <c r="R25" s="109">
        <f t="shared" si="32"/>
        <v>4</v>
      </c>
      <c r="S25" s="110"/>
      <c r="T25" s="109">
        <f t="shared" si="28"/>
        <v>0</v>
      </c>
      <c r="U25" s="110"/>
      <c r="V25" s="113">
        <f>U25</f>
        <v>0</v>
      </c>
      <c r="W25" s="110"/>
      <c r="X25" s="109">
        <f>IF(W25="si",10,0)</f>
        <v>0</v>
      </c>
      <c r="Y25" s="114">
        <f t="shared" si="33"/>
        <v>106</v>
      </c>
      <c r="Z25" s="108" t="s">
        <v>91</v>
      </c>
      <c r="AA25" s="109">
        <f t="shared" si="34"/>
        <v>6</v>
      </c>
      <c r="AB25" s="110"/>
      <c r="AC25" s="109">
        <f t="shared" si="35"/>
        <v>0</v>
      </c>
      <c r="AD25" s="110">
        <v>1</v>
      </c>
      <c r="AE25" s="109">
        <f>AD25*3</f>
        <v>3</v>
      </c>
      <c r="AF25" s="110"/>
      <c r="AG25" s="115">
        <f>IF(AF25="si",6,0)</f>
        <v>0</v>
      </c>
      <c r="AH25" s="116">
        <f t="shared" si="29"/>
        <v>9</v>
      </c>
      <c r="AI25" s="108"/>
      <c r="AJ25" s="109">
        <f>AI25*3</f>
        <v>0</v>
      </c>
      <c r="AK25" s="110"/>
      <c r="AL25" s="117">
        <f t="shared" si="36"/>
        <v>0</v>
      </c>
      <c r="AM25" s="110">
        <v>1</v>
      </c>
      <c r="AN25" s="109">
        <f>AM25*5</f>
        <v>5</v>
      </c>
      <c r="AO25" s="110"/>
      <c r="AP25" s="109">
        <f>AO25*3</f>
        <v>0</v>
      </c>
      <c r="AQ25" s="110">
        <v>5</v>
      </c>
      <c r="AR25" s="109">
        <f>AQ25</f>
        <v>5</v>
      </c>
      <c r="AS25" s="110"/>
      <c r="AT25" s="109">
        <f>AS25*5</f>
        <v>0</v>
      </c>
      <c r="AU25" s="110"/>
      <c r="AV25" s="109">
        <f>IF(AU25="si",5,0)</f>
        <v>0</v>
      </c>
      <c r="AW25" s="110"/>
      <c r="AX25" s="117">
        <f>AW25*1</f>
        <v>0</v>
      </c>
      <c r="AY25" s="136">
        <f t="shared" si="37"/>
        <v>10</v>
      </c>
      <c r="AZ25" s="140">
        <f t="shared" si="38"/>
        <v>125</v>
      </c>
      <c r="BA25" s="142"/>
      <c r="BB25" s="1"/>
    </row>
    <row r="26" spans="1:54">
      <c r="A26" s="145">
        <v>17</v>
      </c>
      <c r="B26" s="62" t="s">
        <v>122</v>
      </c>
      <c r="C26" s="106" t="s">
        <v>123</v>
      </c>
      <c r="D26" s="107"/>
      <c r="E26" s="108">
        <v>2</v>
      </c>
      <c r="F26" s="109">
        <f t="shared" ref="F26" si="42">E26*6</f>
        <v>12</v>
      </c>
      <c r="G26" s="110">
        <v>2</v>
      </c>
      <c r="H26" s="109">
        <f t="shared" si="2"/>
        <v>12</v>
      </c>
      <c r="I26" s="111">
        <v>10</v>
      </c>
      <c r="J26" s="112">
        <f>IF(I26&lt;=4,I26*3,12+(I26-4)*3*2/3)</f>
        <v>24</v>
      </c>
      <c r="K26" s="110"/>
      <c r="L26" s="109">
        <f t="shared" ref="L26" si="43">K26*3</f>
        <v>0</v>
      </c>
      <c r="M26" s="110">
        <v>10</v>
      </c>
      <c r="N26" s="109">
        <f>IF(M26&lt;=4,M26*3,12+(M26-4)*3*2/3)</f>
        <v>24</v>
      </c>
      <c r="O26" s="110">
        <v>4</v>
      </c>
      <c r="P26" s="109">
        <v>24</v>
      </c>
      <c r="Q26" s="110">
        <v>2</v>
      </c>
      <c r="R26" s="109">
        <f t="shared" ref="R26" si="44">IF(Q26&gt;10,20,Q26*2)</f>
        <v>4</v>
      </c>
      <c r="S26" s="110"/>
      <c r="T26" s="109">
        <f t="shared" ref="T26" si="45">S26*3</f>
        <v>0</v>
      </c>
      <c r="U26" s="110"/>
      <c r="V26" s="113">
        <f t="shared" ref="V26" si="46">U26</f>
        <v>0</v>
      </c>
      <c r="W26" s="110"/>
      <c r="X26" s="109">
        <f t="shared" ref="X26" si="47">IF(W26="si",10,0)</f>
        <v>0</v>
      </c>
      <c r="Y26" s="114">
        <f t="shared" si="11"/>
        <v>100</v>
      </c>
      <c r="Z26" s="108"/>
      <c r="AA26" s="109">
        <f t="shared" ref="AA26" si="48">IF(Z26="si",6,0)</f>
        <v>0</v>
      </c>
      <c r="AB26" s="110"/>
      <c r="AC26" s="109">
        <f t="shared" ref="AC26" si="49">AB26*4</f>
        <v>0</v>
      </c>
      <c r="AD26" s="110">
        <v>2</v>
      </c>
      <c r="AE26" s="109">
        <f t="shared" ref="AE26" si="50">AD26*3</f>
        <v>6</v>
      </c>
      <c r="AF26" s="110"/>
      <c r="AG26" s="115">
        <f t="shared" ref="AG26" si="51">IF(AF26="si",6,0)</f>
        <v>0</v>
      </c>
      <c r="AH26" s="116">
        <f t="shared" ref="AH26" si="52">AA26+AC26+AE26+AG26</f>
        <v>6</v>
      </c>
      <c r="AI26" s="108"/>
      <c r="AJ26" s="109">
        <f t="shared" ref="AJ26" si="53">AI26*3</f>
        <v>0</v>
      </c>
      <c r="AK26" s="110"/>
      <c r="AL26" s="117">
        <f t="shared" ref="AL26" si="54">IF(AK26="si",12,0)</f>
        <v>0</v>
      </c>
      <c r="AM26" s="110">
        <v>1</v>
      </c>
      <c r="AN26" s="109">
        <f t="shared" ref="AN26" si="55">AM26*5</f>
        <v>5</v>
      </c>
      <c r="AO26" s="110"/>
      <c r="AP26" s="109">
        <f t="shared" ref="AP26" si="56">AO26*3</f>
        <v>0</v>
      </c>
      <c r="AQ26" s="110">
        <v>4</v>
      </c>
      <c r="AR26" s="109">
        <f t="shared" ref="AR26" si="57">AQ26</f>
        <v>4</v>
      </c>
      <c r="AS26" s="110"/>
      <c r="AT26" s="109"/>
      <c r="AU26" s="110"/>
      <c r="AV26" s="109">
        <f t="shared" ref="AV26" si="58">IF(AU26="si",5,0)</f>
        <v>0</v>
      </c>
      <c r="AW26" s="110"/>
      <c r="AX26" s="117">
        <f t="shared" ref="AX26" si="59">AW26*1</f>
        <v>0</v>
      </c>
      <c r="AY26" s="136">
        <f t="shared" ref="AY26" si="60">AJ26+AL26+AX26+IF(AN26+AP26+AR26+AT26+AV26&gt;10,10,AN26+AP26+AR26+AT26+AV26)</f>
        <v>9</v>
      </c>
      <c r="AZ26" s="140">
        <f t="shared" ref="AZ26" si="61">Y26+AH26+AY26</f>
        <v>115</v>
      </c>
      <c r="BA26" s="142"/>
      <c r="BB26" s="1"/>
    </row>
    <row r="27" spans="1:54">
      <c r="A27" s="145">
        <v>18</v>
      </c>
      <c r="B27" s="62" t="s">
        <v>125</v>
      </c>
      <c r="C27" s="106" t="s">
        <v>126</v>
      </c>
      <c r="D27" s="107"/>
      <c r="E27" s="108">
        <v>6</v>
      </c>
      <c r="F27" s="109">
        <f>E27*6</f>
        <v>36</v>
      </c>
      <c r="G27" s="110">
        <v>6</v>
      </c>
      <c r="H27" s="109">
        <f>G27*6</f>
        <v>36</v>
      </c>
      <c r="I27" s="111"/>
      <c r="J27" s="112">
        <f>IF(I27&lt;=4,I27*3,12+(I27-4)*3*2/3)</f>
        <v>0</v>
      </c>
      <c r="K27" s="110"/>
      <c r="L27" s="109"/>
      <c r="M27" s="110"/>
      <c r="N27" s="109">
        <f>IF(M27&lt;=4,M27*3,12+(M27-4)*3*2/3)</f>
        <v>0</v>
      </c>
      <c r="O27" s="110"/>
      <c r="P27" s="109"/>
      <c r="Q27" s="110">
        <v>2</v>
      </c>
      <c r="R27" s="109">
        <f>IF(Q27&gt;10,20,Q27*2)</f>
        <v>4</v>
      </c>
      <c r="S27" s="110"/>
      <c r="T27" s="109"/>
      <c r="U27" s="110"/>
      <c r="V27" s="113"/>
      <c r="W27" s="110"/>
      <c r="X27" s="109">
        <f>IF(W27="si",10,0)</f>
        <v>0</v>
      </c>
      <c r="Y27" s="114">
        <f>F27+H27+J27+L27+N27+P27+R27+T27+V27+X27</f>
        <v>76</v>
      </c>
      <c r="Z27" s="108" t="s">
        <v>91</v>
      </c>
      <c r="AA27" s="109">
        <f>IF(Z27="si",6,0)</f>
        <v>6</v>
      </c>
      <c r="AB27" s="110"/>
      <c r="AC27" s="109"/>
      <c r="AD27" s="110">
        <v>2</v>
      </c>
      <c r="AE27" s="109">
        <v>6</v>
      </c>
      <c r="AF27" s="110"/>
      <c r="AG27" s="115"/>
      <c r="AH27" s="116">
        <f>AA27+AC27+AE27+AG27</f>
        <v>12</v>
      </c>
      <c r="AI27" s="108"/>
      <c r="AJ27" s="109"/>
      <c r="AK27" s="110" t="s">
        <v>91</v>
      </c>
      <c r="AL27" s="117">
        <f>IF(AK27="si",12,0)</f>
        <v>12</v>
      </c>
      <c r="AM27" s="110">
        <v>1</v>
      </c>
      <c r="AN27" s="109">
        <v>5</v>
      </c>
      <c r="AO27" s="110"/>
      <c r="AP27" s="109"/>
      <c r="AQ27" s="110">
        <v>5</v>
      </c>
      <c r="AR27" s="109">
        <v>5</v>
      </c>
      <c r="AS27" s="110"/>
      <c r="AT27" s="109"/>
      <c r="AU27" s="110"/>
      <c r="AV27" s="109"/>
      <c r="AW27" s="110"/>
      <c r="AX27" s="117"/>
      <c r="AY27" s="136">
        <f>AJ27+AL27+AX27+IF(AN27+AP27+AR27+AT27+AV27&gt;10,10,AN27+AP27+AR27+AT27+AV27)</f>
        <v>22</v>
      </c>
      <c r="AZ27" s="140">
        <f>Y27+AH27+AY27</f>
        <v>110</v>
      </c>
      <c r="BA27" s="142"/>
      <c r="BB27" s="1"/>
    </row>
    <row r="28" spans="1:54">
      <c r="A28" s="145">
        <v>19</v>
      </c>
      <c r="B28" s="62" t="s">
        <v>127</v>
      </c>
      <c r="C28" s="106" t="s">
        <v>123</v>
      </c>
      <c r="D28" s="107"/>
      <c r="E28" s="108">
        <v>5</v>
      </c>
      <c r="F28" s="109">
        <f>E28*6</f>
        <v>30</v>
      </c>
      <c r="G28" s="110">
        <v>5</v>
      </c>
      <c r="H28" s="109">
        <f>G28*6</f>
        <v>30</v>
      </c>
      <c r="I28" s="111"/>
      <c r="J28" s="112">
        <f>IF(I28&lt;=4,I28*3,12+(I28-4)*3*2/3)</f>
        <v>0</v>
      </c>
      <c r="K28" s="110"/>
      <c r="L28" s="109">
        <f>K28*3</f>
        <v>0</v>
      </c>
      <c r="M28" s="110">
        <v>3</v>
      </c>
      <c r="N28" s="109">
        <f>IF(M28&lt;=4,M28*3,12+(M28-4)*3*2/3)</f>
        <v>9</v>
      </c>
      <c r="O28" s="110">
        <v>3</v>
      </c>
      <c r="P28" s="109">
        <f>O28*3</f>
        <v>9</v>
      </c>
      <c r="Q28" s="110">
        <v>2</v>
      </c>
      <c r="R28" s="109">
        <f>IF(Q28&gt;10,20,Q28*2)</f>
        <v>4</v>
      </c>
      <c r="S28" s="110"/>
      <c r="T28" s="109">
        <f>S28*3</f>
        <v>0</v>
      </c>
      <c r="U28" s="110"/>
      <c r="V28" s="113">
        <f>U28</f>
        <v>0</v>
      </c>
      <c r="W28" s="110"/>
      <c r="X28" s="109">
        <f>IF(W28="si",10,0)</f>
        <v>0</v>
      </c>
      <c r="Y28" s="114">
        <f>F28+H28+J28+L28+N28+P28+R28+T28+V28+X28</f>
        <v>82</v>
      </c>
      <c r="Z28" s="108" t="s">
        <v>91</v>
      </c>
      <c r="AA28" s="109">
        <f>IF(Z28="si",6,0)</f>
        <v>6</v>
      </c>
      <c r="AB28" s="110">
        <v>2</v>
      </c>
      <c r="AC28" s="109">
        <f>AB28*4</f>
        <v>8</v>
      </c>
      <c r="AD28" s="110"/>
      <c r="AE28" s="109">
        <f>AD28*3</f>
        <v>0</v>
      </c>
      <c r="AF28" s="110"/>
      <c r="AG28" s="115">
        <f>IF(AF28="si",6,0)</f>
        <v>0</v>
      </c>
      <c r="AH28" s="116">
        <f>AA28+AC28+AE28+AG28</f>
        <v>14</v>
      </c>
      <c r="AI28" s="108"/>
      <c r="AJ28" s="109">
        <f>AI28*3</f>
        <v>0</v>
      </c>
      <c r="AK28" s="110"/>
      <c r="AL28" s="117">
        <f>IF(AK28="si",12,0)</f>
        <v>0</v>
      </c>
      <c r="AM28" s="110">
        <v>1</v>
      </c>
      <c r="AN28" s="109">
        <f>AM28*5</f>
        <v>5</v>
      </c>
      <c r="AO28" s="110"/>
      <c r="AP28" s="109">
        <f>AO28*3</f>
        <v>0</v>
      </c>
      <c r="AQ28" s="110">
        <v>4</v>
      </c>
      <c r="AR28" s="109">
        <f>AQ28</f>
        <v>4</v>
      </c>
      <c r="AS28" s="110"/>
      <c r="AT28" s="109">
        <f>AS28*5</f>
        <v>0</v>
      </c>
      <c r="AU28" s="110"/>
      <c r="AV28" s="109">
        <f>IF(AU28="si",5,0)</f>
        <v>0</v>
      </c>
      <c r="AW28" s="110"/>
      <c r="AX28" s="117">
        <f>AW28*1</f>
        <v>0</v>
      </c>
      <c r="AY28" s="136">
        <f>AJ28+AL28+AX28+IF(AN28+AP28+AR28+AT28+AV28&gt;10,10,AN28+AP28+AR28+AT28+AV28)</f>
        <v>9</v>
      </c>
      <c r="AZ28" s="140">
        <f>Y28+AH28+AY28</f>
        <v>105</v>
      </c>
      <c r="BA28" s="142"/>
      <c r="BB28" s="1"/>
    </row>
    <row r="29" spans="1:54">
      <c r="A29" s="145">
        <v>20</v>
      </c>
      <c r="B29" s="62" t="s">
        <v>128</v>
      </c>
      <c r="C29" s="106" t="s">
        <v>129</v>
      </c>
      <c r="D29" s="107"/>
      <c r="E29" s="108">
        <v>6</v>
      </c>
      <c r="F29" s="109">
        <f>E29*6</f>
        <v>36</v>
      </c>
      <c r="G29" s="110">
        <v>6</v>
      </c>
      <c r="H29" s="109">
        <f>G29*6</f>
        <v>36</v>
      </c>
      <c r="I29" s="111">
        <v>1</v>
      </c>
      <c r="J29" s="112">
        <f>IF(I29&lt;=4,I29*3,12+(I29-4)*3*2/3)</f>
        <v>3</v>
      </c>
      <c r="K29" s="110"/>
      <c r="L29" s="109">
        <f>K29*3</f>
        <v>0</v>
      </c>
      <c r="M29" s="110">
        <v>1</v>
      </c>
      <c r="N29" s="109">
        <f>IF(M29&lt;=4,M29*3,12+(M29-4)*3*2/3)</f>
        <v>3</v>
      </c>
      <c r="O29" s="110"/>
      <c r="P29" s="109">
        <f>O29*3</f>
        <v>0</v>
      </c>
      <c r="Q29" s="110">
        <v>2</v>
      </c>
      <c r="R29" s="109">
        <f>IF(Q29&gt;10,20,Q29*2)</f>
        <v>4</v>
      </c>
      <c r="S29" s="110"/>
      <c r="T29" s="109">
        <f>S29*3</f>
        <v>0</v>
      </c>
      <c r="U29" s="110"/>
      <c r="V29" s="113">
        <f>U29</f>
        <v>0</v>
      </c>
      <c r="W29" s="110"/>
      <c r="X29" s="109">
        <f>IF(W29="si",10,0)</f>
        <v>0</v>
      </c>
      <c r="Y29" s="114">
        <f>F29+H29+J29+L29+N29+P29+R29+T29+V29+X29</f>
        <v>82</v>
      </c>
      <c r="Z29" s="108"/>
      <c r="AA29" s="109">
        <f>IF(Z29="si",6,0)</f>
        <v>0</v>
      </c>
      <c r="AB29" s="110"/>
      <c r="AC29" s="109">
        <f>AB29*4</f>
        <v>0</v>
      </c>
      <c r="AD29" s="110">
        <v>1</v>
      </c>
      <c r="AE29" s="109">
        <f>AD29*3</f>
        <v>3</v>
      </c>
      <c r="AF29" s="110"/>
      <c r="AG29" s="115">
        <f>IF(AF29="si",6,0)</f>
        <v>0</v>
      </c>
      <c r="AH29" s="116">
        <f>AA29+AC29+AE29+AG29</f>
        <v>3</v>
      </c>
      <c r="AI29" s="108"/>
      <c r="AJ29" s="109">
        <f>AI29*3</f>
        <v>0</v>
      </c>
      <c r="AK29" s="110"/>
      <c r="AL29" s="117">
        <f>IF(AK29="si",12,0)</f>
        <v>0</v>
      </c>
      <c r="AM29" s="110">
        <v>1</v>
      </c>
      <c r="AN29" s="109">
        <f>AM29*5</f>
        <v>5</v>
      </c>
      <c r="AO29" s="110"/>
      <c r="AP29" s="109">
        <f>AO29*3</f>
        <v>0</v>
      </c>
      <c r="AQ29" s="110">
        <v>3</v>
      </c>
      <c r="AR29" s="109">
        <f>AQ29</f>
        <v>3</v>
      </c>
      <c r="AS29" s="110"/>
      <c r="AT29" s="109">
        <f>AS29*5</f>
        <v>0</v>
      </c>
      <c r="AU29" s="110"/>
      <c r="AV29" s="109">
        <f>IF(AU29="si",5,0)</f>
        <v>0</v>
      </c>
      <c r="AW29" s="110"/>
      <c r="AX29" s="117">
        <f>AW29*1</f>
        <v>0</v>
      </c>
      <c r="AY29" s="136">
        <f>AJ29+AL29+AX29+IF(AN29+AP29+AR29+AT29+AV29&gt;10,10,AN29+AP29+AR29+AT29+AV29)</f>
        <v>8</v>
      </c>
      <c r="AZ29" s="140">
        <f>Y29+AH29+AY29</f>
        <v>93</v>
      </c>
      <c r="BA29" s="142"/>
      <c r="BB29" s="1"/>
    </row>
    <row r="30" spans="1:54">
      <c r="A30" s="145">
        <v>21</v>
      </c>
      <c r="B30" s="62" t="s">
        <v>136</v>
      </c>
      <c r="C30" s="106" t="s">
        <v>137</v>
      </c>
      <c r="D30" s="107"/>
      <c r="E30" s="108">
        <v>2</v>
      </c>
      <c r="F30" s="109">
        <f>E30*6</f>
        <v>12</v>
      </c>
      <c r="G30" s="110">
        <v>2</v>
      </c>
      <c r="H30" s="109">
        <f>G30*6</f>
        <v>12</v>
      </c>
      <c r="I30" s="111">
        <v>11</v>
      </c>
      <c r="J30" s="112">
        <f>IF(I30&lt;=4,I30*3,12+(I30-4)*3*2/3)</f>
        <v>26</v>
      </c>
      <c r="K30" s="110"/>
      <c r="L30" s="109">
        <f>K30*3</f>
        <v>0</v>
      </c>
      <c r="M30" s="110">
        <v>0</v>
      </c>
      <c r="N30" s="109">
        <f>IF(M30&lt;=4,M30*3,12+(M30-4)*3*2/3)</f>
        <v>0</v>
      </c>
      <c r="O30" s="110">
        <v>11</v>
      </c>
      <c r="P30" s="109">
        <v>26</v>
      </c>
      <c r="Q30" s="110">
        <v>0</v>
      </c>
      <c r="R30" s="109">
        <f>IF(Q30&gt;10,20,Q30*2)</f>
        <v>0</v>
      </c>
      <c r="S30" s="110"/>
      <c r="T30" s="109">
        <f>S30*3</f>
        <v>0</v>
      </c>
      <c r="U30" s="110"/>
      <c r="V30" s="113">
        <f>U30</f>
        <v>0</v>
      </c>
      <c r="W30" s="110"/>
      <c r="X30" s="109">
        <f>IF(W30="si",10,0)</f>
        <v>0</v>
      </c>
      <c r="Y30" s="114">
        <f>F30+H30+J30+L30+N30+P30+R30+T30+V30+X30</f>
        <v>76</v>
      </c>
      <c r="Z30" s="108" t="s">
        <v>91</v>
      </c>
      <c r="AA30" s="109">
        <f>IF(Z30="si",6,0)</f>
        <v>6</v>
      </c>
      <c r="AB30" s="110"/>
      <c r="AC30" s="109">
        <f>AB30*4</f>
        <v>0</v>
      </c>
      <c r="AD30" s="110">
        <v>1</v>
      </c>
      <c r="AE30" s="109">
        <f>AD30*3</f>
        <v>3</v>
      </c>
      <c r="AF30" s="110"/>
      <c r="AG30" s="115">
        <f>IF(AF30="si",6,0)</f>
        <v>0</v>
      </c>
      <c r="AH30" s="116">
        <f>AA30+AC30+AE30+AG30</f>
        <v>9</v>
      </c>
      <c r="AI30" s="108"/>
      <c r="AJ30" s="109">
        <f>AI30*3</f>
        <v>0</v>
      </c>
      <c r="AK30" s="110"/>
      <c r="AL30" s="117">
        <f>IF(AK30="si",12,0)</f>
        <v>0</v>
      </c>
      <c r="AM30" s="110">
        <v>0</v>
      </c>
      <c r="AN30" s="109">
        <f>AM30*5</f>
        <v>0</v>
      </c>
      <c r="AO30" s="110"/>
      <c r="AP30" s="109">
        <f>AO30*3</f>
        <v>0</v>
      </c>
      <c r="AQ30" s="110">
        <v>4</v>
      </c>
      <c r="AR30" s="109">
        <f>AQ30</f>
        <v>4</v>
      </c>
      <c r="AS30" s="110"/>
      <c r="AT30" s="109">
        <f>AS30*5</f>
        <v>0</v>
      </c>
      <c r="AU30" s="110"/>
      <c r="AV30" s="109">
        <f>IF(AU30="si",5,0)</f>
        <v>0</v>
      </c>
      <c r="AW30" s="110"/>
      <c r="AX30" s="117">
        <f>AW30*1</f>
        <v>0</v>
      </c>
      <c r="AY30" s="136">
        <f>AJ30+AL30+AX30+IF(AN30+AP30+AR30+AT30+AV30&gt;10,10,AN30+AP30+AR30+AT30+AV30)</f>
        <v>4</v>
      </c>
      <c r="AZ30" s="140">
        <f>Y30+AH30+AY30</f>
        <v>89</v>
      </c>
      <c r="BA30" s="142"/>
      <c r="BB30" s="1"/>
    </row>
    <row r="31" spans="1:54">
      <c r="A31" s="124"/>
      <c r="B31" s="127"/>
      <c r="C31" s="127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30"/>
      <c r="BA31" s="131"/>
      <c r="BB31" s="10"/>
    </row>
    <row r="32" spans="1:54" ht="15.6">
      <c r="A32" s="132"/>
      <c r="B32" s="124"/>
      <c r="C32" s="124"/>
      <c r="D32" s="133" t="s">
        <v>132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9"/>
      <c r="AX32" s="9"/>
      <c r="AY32" s="124"/>
      <c r="AZ32" s="124"/>
      <c r="BA32" s="124"/>
      <c r="BB32" s="10"/>
    </row>
    <row r="33" spans="1:54">
      <c r="A33" s="124"/>
      <c r="B33" s="124"/>
      <c r="C33" s="124"/>
      <c r="D33" s="10" t="s">
        <v>133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9"/>
      <c r="AX33" s="9"/>
      <c r="AY33" s="124"/>
      <c r="AZ33" s="124"/>
      <c r="BA33" s="134"/>
      <c r="BB33" s="10"/>
    </row>
    <row r="34" spans="1:54">
      <c r="A34" s="124"/>
      <c r="B34" s="124"/>
      <c r="C34" s="124"/>
      <c r="D34" s="124" t="s">
        <v>134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9"/>
      <c r="AX34" s="9"/>
      <c r="AY34" s="9"/>
      <c r="AZ34" s="9"/>
      <c r="BA34" s="9"/>
      <c r="BB34" s="10"/>
    </row>
    <row r="35" spans="1:54" ht="15.6">
      <c r="A35" s="124"/>
      <c r="B35" s="133" t="s">
        <v>140</v>
      </c>
      <c r="C35" s="13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33" t="s">
        <v>135</v>
      </c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9"/>
      <c r="AX35" s="9"/>
      <c r="AY35" s="9"/>
      <c r="AZ35" s="9"/>
      <c r="BA35" s="9"/>
      <c r="BB35" s="10"/>
    </row>
    <row r="36" spans="1:54" ht="15.6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 t="s">
        <v>139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9"/>
      <c r="AX36" s="9"/>
      <c r="AY36" s="9"/>
      <c r="AZ36" s="9"/>
      <c r="BA36" s="9"/>
      <c r="BB36" s="10"/>
    </row>
    <row r="37" spans="1:54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9"/>
      <c r="AX37" s="9"/>
      <c r="AY37" s="9"/>
      <c r="AZ37" s="9"/>
      <c r="BA37" s="9"/>
      <c r="BB37" s="10"/>
    </row>
    <row r="38" spans="1:54">
      <c r="A38" s="10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35" t="s">
        <v>124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</row>
  </sheetData>
  <mergeCells count="8">
    <mergeCell ref="U7:V7"/>
    <mergeCell ref="W7:X7"/>
    <mergeCell ref="E7:F7"/>
    <mergeCell ref="I7:J7"/>
    <mergeCell ref="K7:L7"/>
    <mergeCell ref="M7:N7"/>
    <mergeCell ref="O7:P7"/>
    <mergeCell ref="Q7:T7"/>
  </mergeCells>
  <pageMargins left="0.12" right="0.19685039370078741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DG</cp:lastModifiedBy>
  <cp:lastPrinted>2019-04-10T14:55:01Z</cp:lastPrinted>
  <dcterms:created xsi:type="dcterms:W3CDTF">2018-05-17T11:56:50Z</dcterms:created>
  <dcterms:modified xsi:type="dcterms:W3CDTF">2019-04-19T13:52:06Z</dcterms:modified>
</cp:coreProperties>
</file>