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0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F17" i="1"/>
  <c r="Y17" s="1"/>
  <c r="H17"/>
  <c r="J17"/>
  <c r="L17"/>
  <c r="N17"/>
  <c r="P17"/>
  <c r="R17"/>
  <c r="T17"/>
  <c r="V17"/>
  <c r="X17"/>
  <c r="AA17"/>
  <c r="AC17"/>
  <c r="AE17"/>
  <c r="AG17"/>
  <c r="AJ17"/>
  <c r="AL17"/>
  <c r="AN17"/>
  <c r="AP17"/>
  <c r="AR17"/>
  <c r="AT17"/>
  <c r="AV17"/>
  <c r="AX17"/>
  <c r="AY17" s="1"/>
  <c r="AX16"/>
  <c r="AV16"/>
  <c r="AT16"/>
  <c r="AR16"/>
  <c r="AP16"/>
  <c r="AN16"/>
  <c r="AL16"/>
  <c r="AJ16"/>
  <c r="AG16"/>
  <c r="AE16"/>
  <c r="AC16"/>
  <c r="AA16"/>
  <c r="X16"/>
  <c r="V16"/>
  <c r="T16"/>
  <c r="R16"/>
  <c r="P16"/>
  <c r="N16"/>
  <c r="L16"/>
  <c r="J16"/>
  <c r="H16"/>
  <c r="F16"/>
  <c r="AX15"/>
  <c r="AV15"/>
  <c r="AT15"/>
  <c r="AR15"/>
  <c r="AP15"/>
  <c r="AN15"/>
  <c r="AL15"/>
  <c r="AJ15"/>
  <c r="AG15"/>
  <c r="AE15"/>
  <c r="AC15"/>
  <c r="AA15"/>
  <c r="X15"/>
  <c r="V15"/>
  <c r="T15"/>
  <c r="R15"/>
  <c r="P15"/>
  <c r="N15"/>
  <c r="L15"/>
  <c r="J15"/>
  <c r="H15"/>
  <c r="F15"/>
  <c r="AX14"/>
  <c r="AV14"/>
  <c r="AT14"/>
  <c r="AR14"/>
  <c r="AP14"/>
  <c r="AN14"/>
  <c r="AL14"/>
  <c r="AJ14"/>
  <c r="AG14"/>
  <c r="AE14"/>
  <c r="AC14"/>
  <c r="AA14"/>
  <c r="X14"/>
  <c r="V14"/>
  <c r="T14"/>
  <c r="R14"/>
  <c r="P14"/>
  <c r="N14"/>
  <c r="L14"/>
  <c r="J14"/>
  <c r="H14"/>
  <c r="F14"/>
  <c r="AX13"/>
  <c r="AV13"/>
  <c r="AT13"/>
  <c r="AR13"/>
  <c r="AP13"/>
  <c r="AN13"/>
  <c r="AL13"/>
  <c r="AJ13"/>
  <c r="AG13"/>
  <c r="AE13"/>
  <c r="AC13"/>
  <c r="AA13"/>
  <c r="X13"/>
  <c r="V13"/>
  <c r="T13"/>
  <c r="R13"/>
  <c r="P13"/>
  <c r="N13"/>
  <c r="L13"/>
  <c r="J13"/>
  <c r="H13"/>
  <c r="F13"/>
  <c r="AV12"/>
  <c r="AT12"/>
  <c r="AR12"/>
  <c r="AP12"/>
  <c r="AN12"/>
  <c r="AL12"/>
  <c r="AJ12"/>
  <c r="AG12"/>
  <c r="AE12"/>
  <c r="AC12"/>
  <c r="AA12"/>
  <c r="X12"/>
  <c r="V12"/>
  <c r="T12"/>
  <c r="R12"/>
  <c r="P12"/>
  <c r="N12"/>
  <c r="L12"/>
  <c r="J12"/>
  <c r="H12"/>
  <c r="F12"/>
  <c r="AX11"/>
  <c r="AV11"/>
  <c r="AT11"/>
  <c r="AR11"/>
  <c r="AP11"/>
  <c r="AN11"/>
  <c r="AL11"/>
  <c r="AJ11"/>
  <c r="AG11"/>
  <c r="AE11"/>
  <c r="AC11"/>
  <c r="AA11"/>
  <c r="X11"/>
  <c r="V11"/>
  <c r="T11"/>
  <c r="R11"/>
  <c r="P11"/>
  <c r="N11"/>
  <c r="L11"/>
  <c r="J11"/>
  <c r="H11"/>
  <c r="F11"/>
  <c r="AH17" l="1"/>
  <c r="AZ17"/>
  <c r="AH12"/>
  <c r="Y14"/>
  <c r="AY16"/>
  <c r="AH14"/>
  <c r="Y13"/>
  <c r="AH13"/>
  <c r="AY11"/>
  <c r="Y12"/>
  <c r="AY15"/>
  <c r="AH11"/>
  <c r="Y15"/>
  <c r="Y11"/>
  <c r="AY13"/>
  <c r="AH15"/>
  <c r="AH16"/>
  <c r="AY14"/>
  <c r="AY12"/>
  <c r="Y16"/>
  <c r="AZ11" l="1"/>
  <c r="AZ13"/>
  <c r="AZ14"/>
  <c r="AZ12"/>
  <c r="AZ16"/>
  <c r="AZ15"/>
</calcChain>
</file>

<file path=xl/sharedStrings.xml><?xml version="1.0" encoding="utf-8"?>
<sst xmlns="http://schemas.openxmlformats.org/spreadsheetml/2006/main" count="145" uniqueCount="115">
  <si>
    <t xml:space="preserve">                  I -  A  N  Z  I  A  N  I  T  A'    D I     S   E   R   V  I  Z  I  O</t>
  </si>
  <si>
    <t>II - ESIGENZE DI FAMIGLIA</t>
  </si>
  <si>
    <t xml:space="preserve">         III -  T I T O L I     G E N E R A L I</t>
  </si>
  <si>
    <t xml:space="preserve">A </t>
  </si>
  <si>
    <t xml:space="preserve">     A1</t>
  </si>
  <si>
    <t>B</t>
  </si>
  <si>
    <t xml:space="preserve">     B1</t>
  </si>
  <si>
    <t>B2</t>
  </si>
  <si>
    <t xml:space="preserve"> B + B2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</si>
  <si>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</si>
  <si>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r>
      <t xml:space="preserve"> C0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</si>
  <si>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t xml:space="preserve">     D</t>
  </si>
  <si>
    <t>A</t>
  </si>
  <si>
    <t>C</t>
  </si>
  <si>
    <t>D</t>
  </si>
  <si>
    <t>C*</t>
  </si>
  <si>
    <t>D*</t>
  </si>
  <si>
    <t>E*</t>
  </si>
  <si>
    <t>F*</t>
  </si>
  <si>
    <t>G*</t>
  </si>
  <si>
    <t>I</t>
  </si>
  <si>
    <t>Ruolo</t>
  </si>
  <si>
    <t xml:space="preserve">  Ruolo p.i.</t>
  </si>
  <si>
    <t>Pre-ruolo</t>
  </si>
  <si>
    <t>Comando</t>
  </si>
  <si>
    <t xml:space="preserve"> Pre-ruol p.i.</t>
  </si>
  <si>
    <t>Ruolo ant.app.</t>
  </si>
  <si>
    <t xml:space="preserve">  Continuità scuola</t>
  </si>
  <si>
    <t>Cont.Comune</t>
  </si>
  <si>
    <t>Una tantum</t>
  </si>
  <si>
    <t xml:space="preserve">                  *N.B.:Se C+D+E+F+G &gt;10  =10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</si>
  <si>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</si>
  <si>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</si>
  <si>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</si>
  <si>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</si>
  <si>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</si>
  <si>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di ruolo</t>
  </si>
  <si>
    <t>Servizio ruolo piccole isole</t>
  </si>
  <si>
    <r>
      <t>Tot. anni pre-ruolo</t>
    </r>
    <r>
      <rPr>
        <sz val="8"/>
        <color indexed="10"/>
        <rFont val="Arial"/>
        <family val="2"/>
      </rPr>
      <t>*</t>
    </r>
  </si>
  <si>
    <r>
      <t>Pre-ruolo (ricon. 4 int.+ 2/3)</t>
    </r>
    <r>
      <rPr>
        <sz val="9"/>
        <color indexed="10"/>
        <rFont val="Arial"/>
        <family val="2"/>
      </rPr>
      <t>**</t>
    </r>
  </si>
  <si>
    <r>
      <t>Comando art. 5 L.603/66</t>
    </r>
    <r>
      <rPr>
        <sz val="8"/>
        <color indexed="10"/>
        <rFont val="Arial"/>
        <family val="2"/>
      </rPr>
      <t xml:space="preserve"> ***</t>
    </r>
  </si>
  <si>
    <r>
      <t xml:space="preserve">Tot. anni p.r. picc.isole </t>
    </r>
    <r>
      <rPr>
        <sz val="8"/>
        <color indexed="10"/>
        <rFont val="Arial"/>
        <family val="2"/>
      </rPr>
      <t>*</t>
    </r>
  </si>
  <si>
    <r>
      <t>Pre-ruolo su piccole isole (riconosc. 4 int.+ 2/3)</t>
    </r>
    <r>
      <rPr>
        <sz val="9"/>
        <color indexed="10"/>
        <rFont val="Arial"/>
        <family val="2"/>
      </rPr>
      <t>**</t>
    </r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</si>
  <si>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</si>
  <si>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r>
      <t xml:space="preserve">Ruolo ant. ruolo appart. (decorr. giur.) + idem su picc. isole </t>
    </r>
    <r>
      <rPr>
        <sz val="9"/>
        <color indexed="10"/>
        <rFont val="Arial"/>
        <family val="2"/>
      </rPr>
      <t>****</t>
    </r>
  </si>
  <si>
    <r>
      <t xml:space="preserve">Inserire numero anni (1) </t>
    </r>
    <r>
      <rPr>
        <sz val="8"/>
        <color indexed="10"/>
        <rFont val="Arial"/>
        <family val="2"/>
      </rPr>
      <t>*</t>
    </r>
  </si>
  <si>
    <t>Entro il quinquennio</t>
  </si>
  <si>
    <t>Oltre il quinquennio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</si>
  <si>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</si>
  <si>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</si>
  <si>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Mancata presentaz. dom. trasf. per un triennio (da 2000/01 a 2007/08)</t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</si>
  <si>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</si>
  <si>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</si>
  <si>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</si>
  <si>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</si>
  <si>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</si>
  <si>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</si>
  <si>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</si>
  <si>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</si>
  <si>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r>
      <t xml:space="preserve">Inserire num. promozioni </t>
    </r>
    <r>
      <rPr>
        <sz val="8"/>
        <color indexed="10"/>
        <rFont val="Arial"/>
        <family val="2"/>
      </rPr>
      <t>*</t>
    </r>
  </si>
  <si>
    <t>Merito distinto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</si>
  <si>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</si>
  <si>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</si>
  <si>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</si>
  <si>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</si>
  <si>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</si>
  <si>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t>Corso di perfez.post-laurea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</si>
  <si>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</si>
  <si>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</si>
  <si>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</si>
  <si>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t>Partecipaz. esami di stato</t>
  </si>
  <si>
    <t>TOTALE PUNTI TITOLI GEN.</t>
  </si>
  <si>
    <t>TOTALE</t>
  </si>
  <si>
    <t>NOTE</t>
  </si>
  <si>
    <t>x 6</t>
  </si>
  <si>
    <t>**</t>
  </si>
  <si>
    <t xml:space="preserve">x 3 </t>
  </si>
  <si>
    <t xml:space="preserve">x 2 </t>
  </si>
  <si>
    <t xml:space="preserve">x 1 </t>
  </si>
  <si>
    <t>+10</t>
  </si>
  <si>
    <t>+6</t>
  </si>
  <si>
    <t>x 4</t>
  </si>
  <si>
    <t>x3</t>
  </si>
  <si>
    <t>+12</t>
  </si>
  <si>
    <t xml:space="preserve">x 5 </t>
  </si>
  <si>
    <t>x 1</t>
  </si>
  <si>
    <t>+5</t>
  </si>
  <si>
    <t>x1</t>
  </si>
  <si>
    <t>SI</t>
  </si>
  <si>
    <t>CERVETTI</t>
  </si>
  <si>
    <t>EUGENIO</t>
  </si>
  <si>
    <t>CCNL</t>
  </si>
  <si>
    <t xml:space="preserve">TURCIO </t>
  </si>
  <si>
    <t>DOMENICO</t>
  </si>
  <si>
    <t>CAVALIERE</t>
  </si>
  <si>
    <t>NICOLINA</t>
  </si>
  <si>
    <t>D'ALESSIO</t>
  </si>
  <si>
    <t>GIOVANNA</t>
  </si>
  <si>
    <t>ESPOSITO</t>
  </si>
  <si>
    <t>MARIA</t>
  </si>
  <si>
    <t>MARESCA</t>
  </si>
  <si>
    <t xml:space="preserve">                                                                                                           </t>
  </si>
  <si>
    <t xml:space="preserve"> </t>
  </si>
  <si>
    <t xml:space="preserve">       </t>
  </si>
  <si>
    <t xml:space="preserve">   IL DIRIGENTE SCOLASTICO</t>
  </si>
  <si>
    <t xml:space="preserve">  </t>
  </si>
  <si>
    <t>AGEROLA A-45</t>
  </si>
  <si>
    <r>
      <t>GRADUATORIA DI ISTITUTO</t>
    </r>
    <r>
      <rPr>
        <sz val="11"/>
        <color theme="1"/>
        <rFont val="Calibri"/>
        <family val="2"/>
        <scheme val="minor"/>
      </rPr>
      <t xml:space="preserve"> per l'individuazione di DOCENTI eventuali soprannumerari - A.S. 2018/19    ISTITUTO  IPSSEOA VIVIANI"</t>
    </r>
  </si>
  <si>
    <t>Prof.ssa Giuseppina Principe</t>
  </si>
  <si>
    <t xml:space="preserve">Inserire "si" in caso afferm. </t>
  </si>
  <si>
    <t xml:space="preserve">Inserire n. Corsi post-laurea </t>
  </si>
  <si>
    <t xml:space="preserve">Inserire num. partecipazioni </t>
  </si>
  <si>
    <t xml:space="preserve">ESPOSITO </t>
  </si>
  <si>
    <t>BRUNELLA</t>
  </si>
  <si>
    <t>Castellammare di Stabia, 20/04/2019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</si>
</sst>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2"/>
      <color indexed="3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b/>
      <sz val="8"/>
      <name val="Arial"/>
      <family val="2"/>
    </font>
    <font>
      <b/>
      <sz val="12"/>
      <color indexed="29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9"/>
      <color indexed="10"/>
      <name val="Arial"/>
      <family val="2"/>
    </font>
    <font>
      <sz val="7.5"/>
      <color indexed="12"/>
      <name val="Arial"/>
      <family val="2"/>
    </font>
    <font>
      <sz val="14"/>
      <color indexed="10"/>
      <name val="Arial"/>
      <family val="2"/>
    </font>
    <font>
      <sz val="8"/>
      <color indexed="5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sz val="8"/>
      <name val="Wingdings 3"/>
      <family val="1"/>
      <charset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</fills>
  <borders count="39">
    <border>
      <left/>
      <right/>
      <top/>
      <bottom/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Protection="1">
      <protection locked="0"/>
    </xf>
    <xf numFmtId="0" fontId="4" fillId="0" borderId="1" xfId="0" applyFont="1" applyFill="1" applyBorder="1" applyProtection="1"/>
    <xf numFmtId="0" fontId="7" fillId="0" borderId="2" xfId="0" applyFont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5" xfId="0" applyFill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 applyProtection="1">
      <protection locked="0"/>
    </xf>
    <xf numFmtId="0" fontId="13" fillId="0" borderId="6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14" fillId="0" borderId="7" xfId="0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12" xfId="0" applyFont="1" applyBorder="1" applyAlignment="1" applyProtection="1">
      <alignment vertical="top"/>
      <protection locked="0"/>
    </xf>
    <xf numFmtId="0" fontId="0" fillId="5" borderId="11" xfId="0" applyFill="1" applyBorder="1" applyProtection="1">
      <protection locked="0"/>
    </xf>
    <xf numFmtId="0" fontId="15" fillId="0" borderId="14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Protection="1">
      <protection locked="0"/>
    </xf>
    <xf numFmtId="0" fontId="15" fillId="2" borderId="17" xfId="0" applyFont="1" applyFill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9" xfId="0" applyFont="1" applyFill="1" applyBorder="1" applyProtection="1">
      <protection locked="0"/>
    </xf>
    <xf numFmtId="0" fontId="15" fillId="4" borderId="11" xfId="0" applyFont="1" applyFill="1" applyBorder="1" applyProtection="1">
      <protection locked="0"/>
    </xf>
    <xf numFmtId="0" fontId="15" fillId="0" borderId="10" xfId="0" applyFont="1" applyBorder="1" applyProtection="1">
      <protection locked="0"/>
    </xf>
    <xf numFmtId="0" fontId="15" fillId="5" borderId="11" xfId="0" applyFont="1" applyFill="1" applyBorder="1" applyProtection="1">
      <protection locked="0"/>
    </xf>
    <xf numFmtId="0" fontId="0" fillId="0" borderId="18" xfId="0" applyFont="1" applyBorder="1" applyAlignment="1" applyProtection="1">
      <alignment horizontal="left" textRotation="90"/>
    </xf>
    <xf numFmtId="0" fontId="0" fillId="0" borderId="19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right" vertical="top" textRotation="90" wrapText="1"/>
    </xf>
    <xf numFmtId="0" fontId="15" fillId="6" borderId="10" xfId="0" applyFont="1" applyFill="1" applyBorder="1" applyAlignment="1" applyProtection="1">
      <alignment textRotation="90" wrapText="1"/>
    </xf>
    <xf numFmtId="0" fontId="17" fillId="0" borderId="10" xfId="0" applyFont="1" applyBorder="1" applyAlignment="1" applyProtection="1">
      <alignment textRotation="90" wrapText="1"/>
    </xf>
    <xf numFmtId="0" fontId="17" fillId="0" borderId="15" xfId="0" applyFont="1" applyBorder="1" applyAlignment="1" applyProtection="1">
      <alignment horizontal="right" vertical="top" textRotation="90" wrapText="1"/>
      <protection hidden="1"/>
    </xf>
    <xf numFmtId="0" fontId="15" fillId="6" borderId="15" xfId="0" applyFont="1" applyFill="1" applyBorder="1" applyAlignment="1" applyProtection="1">
      <alignment horizontal="right" vertical="top" textRotation="90" wrapText="1"/>
    </xf>
    <xf numFmtId="0" fontId="19" fillId="0" borderId="15" xfId="0" applyFont="1" applyBorder="1" applyAlignment="1" applyProtection="1">
      <alignment horizontal="left" vertical="center" textRotation="90" wrapText="1"/>
    </xf>
    <xf numFmtId="0" fontId="17" fillId="0" borderId="15" xfId="0" applyFont="1" applyBorder="1" applyAlignment="1" applyProtection="1">
      <alignment textRotation="90" wrapText="1"/>
      <protection hidden="1"/>
    </xf>
    <xf numFmtId="0" fontId="19" fillId="0" borderId="15" xfId="0" applyFont="1" applyBorder="1" applyAlignment="1" applyProtection="1">
      <alignment horizontal="left" vertical="center" textRotation="90" wrapText="1"/>
      <protection hidden="1"/>
    </xf>
    <xf numFmtId="0" fontId="15" fillId="6" borderId="15" xfId="0" applyFont="1" applyFill="1" applyBorder="1" applyAlignment="1" applyProtection="1">
      <alignment textRotation="90" wrapText="1"/>
    </xf>
    <xf numFmtId="0" fontId="21" fillId="0" borderId="21" xfId="0" applyFont="1" applyBorder="1" applyAlignment="1" applyProtection="1">
      <alignment textRotation="90" wrapText="1"/>
      <protection hidden="1"/>
    </xf>
    <xf numFmtId="0" fontId="17" fillId="3" borderId="11" xfId="0" applyFont="1" applyFill="1" applyBorder="1" applyAlignment="1" applyProtection="1">
      <alignment textRotation="90" wrapText="1"/>
    </xf>
    <xf numFmtId="0" fontId="15" fillId="6" borderId="13" xfId="0" applyFont="1" applyFill="1" applyBorder="1" applyAlignment="1" applyProtection="1">
      <alignment textRotation="90" wrapText="1"/>
    </xf>
    <xf numFmtId="0" fontId="17" fillId="0" borderId="10" xfId="0" applyFont="1" applyBorder="1" applyAlignment="1" applyProtection="1">
      <alignment textRotation="90" wrapText="1"/>
      <protection hidden="1"/>
    </xf>
    <xf numFmtId="0" fontId="15" fillId="6" borderId="9" xfId="0" applyFont="1" applyFill="1" applyBorder="1" applyAlignment="1" applyProtection="1">
      <alignment textRotation="90" wrapText="1"/>
    </xf>
    <xf numFmtId="0" fontId="17" fillId="0" borderId="14" xfId="0" applyFont="1" applyBorder="1" applyAlignment="1" applyProtection="1">
      <alignment textRotation="90" wrapText="1"/>
      <protection hidden="1"/>
    </xf>
    <xf numFmtId="0" fontId="17" fillId="4" borderId="22" xfId="0" applyFont="1" applyFill="1" applyBorder="1" applyAlignment="1" applyProtection="1">
      <alignment textRotation="90" wrapText="1"/>
    </xf>
    <xf numFmtId="0" fontId="17" fillId="0" borderId="23" xfId="0" applyFont="1" applyBorder="1" applyAlignment="1" applyProtection="1">
      <alignment textRotation="90" wrapText="1"/>
      <protection hidden="1"/>
    </xf>
    <xf numFmtId="0" fontId="17" fillId="5" borderId="22" xfId="0" applyFont="1" applyFill="1" applyBorder="1" applyAlignment="1" applyProtection="1">
      <alignment textRotation="90" wrapText="1"/>
    </xf>
    <xf numFmtId="0" fontId="1" fillId="0" borderId="24" xfId="0" applyFont="1" applyFill="1" applyBorder="1" applyAlignment="1" applyProtection="1">
      <alignment textRotation="90"/>
      <protection hidden="1"/>
    </xf>
    <xf numFmtId="0" fontId="15" fillId="0" borderId="25" xfId="0" applyFont="1" applyBorder="1" applyAlignment="1" applyProtection="1">
      <alignment horizontal="center"/>
    </xf>
    <xf numFmtId="0" fontId="15" fillId="0" borderId="26" xfId="0" applyFont="1" applyFill="1" applyBorder="1" applyAlignment="1" applyProtection="1">
      <alignment horizontal="center"/>
      <protection locked="0"/>
    </xf>
    <xf numFmtId="0" fontId="15" fillId="0" borderId="27" xfId="0" applyFont="1" applyFill="1" applyBorder="1" applyAlignment="1" applyProtection="1">
      <alignment horizontal="center"/>
      <protection locked="0"/>
    </xf>
    <xf numFmtId="49" fontId="15" fillId="0" borderId="28" xfId="0" applyNumberFormat="1" applyFont="1" applyFill="1" applyBorder="1" applyAlignment="1" applyProtection="1">
      <alignment horizontal="center"/>
      <protection locked="0"/>
    </xf>
    <xf numFmtId="49" fontId="15" fillId="6" borderId="29" xfId="0" applyNumberFormat="1" applyFont="1" applyFill="1" applyBorder="1" applyProtection="1">
      <protection locked="0"/>
    </xf>
    <xf numFmtId="49" fontId="15" fillId="0" borderId="30" xfId="0" applyNumberFormat="1" applyFont="1" applyFill="1" applyBorder="1" applyAlignment="1" applyProtection="1">
      <alignment horizontal="center"/>
      <protection locked="0"/>
    </xf>
    <xf numFmtId="49" fontId="15" fillId="6" borderId="30" xfId="0" applyNumberFormat="1" applyFont="1" applyFill="1" applyBorder="1" applyAlignment="1" applyProtection="1">
      <alignment horizontal="center"/>
      <protection locked="0"/>
    </xf>
    <xf numFmtId="49" fontId="15" fillId="0" borderId="30" xfId="0" applyNumberFormat="1" applyFont="1" applyFill="1" applyBorder="1" applyAlignment="1" applyProtection="1">
      <alignment horizontal="center"/>
      <protection hidden="1"/>
    </xf>
    <xf numFmtId="49" fontId="15" fillId="6" borderId="27" xfId="0" applyNumberFormat="1" applyFont="1" applyFill="1" applyBorder="1" applyAlignment="1" applyProtection="1">
      <alignment horizontal="center"/>
      <protection locked="0"/>
    </xf>
    <xf numFmtId="49" fontId="22" fillId="0" borderId="27" xfId="0" applyNumberFormat="1" applyFont="1" applyFill="1" applyBorder="1" applyAlignment="1" applyProtection="1">
      <alignment horizontal="center"/>
      <protection locked="0"/>
    </xf>
    <xf numFmtId="49" fontId="15" fillId="0" borderId="27" xfId="0" applyNumberFormat="1" applyFont="1" applyFill="1" applyBorder="1" applyAlignment="1" applyProtection="1">
      <alignment horizontal="center"/>
      <protection hidden="1"/>
    </xf>
    <xf numFmtId="49" fontId="22" fillId="0" borderId="27" xfId="0" applyNumberFormat="1" applyFont="1" applyFill="1" applyBorder="1" applyAlignment="1" applyProtection="1">
      <alignment horizontal="center"/>
      <protection hidden="1"/>
    </xf>
    <xf numFmtId="49" fontId="15" fillId="0" borderId="31" xfId="0" applyNumberFormat="1" applyFont="1" applyFill="1" applyBorder="1" applyAlignment="1" applyProtection="1">
      <alignment horizontal="center"/>
      <protection hidden="1"/>
    </xf>
    <xf numFmtId="49" fontId="15" fillId="3" borderId="32" xfId="0" applyNumberFormat="1" applyFont="1" applyFill="1" applyBorder="1" applyAlignment="1" applyProtection="1">
      <alignment horizontal="center"/>
      <protection locked="0"/>
    </xf>
    <xf numFmtId="49" fontId="15" fillId="6" borderId="29" xfId="0" applyNumberFormat="1" applyFont="1" applyFill="1" applyBorder="1" applyAlignment="1" applyProtection="1">
      <alignment horizontal="center"/>
      <protection locked="0"/>
    </xf>
    <xf numFmtId="49" fontId="15" fillId="6" borderId="31" xfId="0" applyNumberFormat="1" applyFont="1" applyFill="1" applyBorder="1" applyAlignment="1" applyProtection="1">
      <alignment horizontal="center"/>
      <protection locked="0"/>
    </xf>
    <xf numFmtId="49" fontId="15" fillId="4" borderId="32" xfId="0" applyNumberFormat="1" applyFont="1" applyFill="1" applyBorder="1" applyAlignment="1" applyProtection="1">
      <alignment horizontal="center"/>
      <protection locked="0"/>
    </xf>
    <xf numFmtId="49" fontId="15" fillId="5" borderId="32" xfId="0" applyNumberFormat="1" applyFont="1" applyFill="1" applyBorder="1" applyAlignment="1" applyProtection="1">
      <alignment horizontal="center"/>
      <protection locked="0"/>
    </xf>
    <xf numFmtId="49" fontId="15" fillId="0" borderId="33" xfId="0" applyNumberFormat="1" applyFont="1" applyFill="1" applyBorder="1" applyAlignment="1" applyProtection="1">
      <alignment horizontal="center"/>
      <protection hidden="1"/>
    </xf>
    <xf numFmtId="49" fontId="23" fillId="0" borderId="34" xfId="0" applyNumberFormat="1" applyFont="1" applyFill="1" applyBorder="1" applyAlignment="1" applyProtection="1">
      <protection locked="0"/>
    </xf>
    <xf numFmtId="0" fontId="15" fillId="0" borderId="15" xfId="0" applyFont="1" applyFill="1" applyBorder="1" applyProtection="1">
      <protection locked="0"/>
    </xf>
    <xf numFmtId="0" fontId="15" fillId="0" borderId="15" xfId="0" applyFont="1" applyBorder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6" borderId="13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hidden="1"/>
    </xf>
    <xf numFmtId="0" fontId="15" fillId="6" borderId="15" xfId="0" applyFont="1" applyFill="1" applyBorder="1" applyAlignment="1" applyProtection="1">
      <alignment horizontal="center"/>
      <protection locked="0"/>
    </xf>
    <xf numFmtId="0" fontId="15" fillId="6" borderId="16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0" fontId="15" fillId="0" borderId="23" xfId="0" applyFont="1" applyFill="1" applyBorder="1" applyAlignment="1" applyProtection="1">
      <alignment horizontal="center"/>
      <protection hidden="1"/>
    </xf>
    <xf numFmtId="0" fontId="15" fillId="3" borderId="35" xfId="0" applyFon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/>
      <protection hidden="1"/>
    </xf>
    <xf numFmtId="0" fontId="15" fillId="4" borderId="22" xfId="0" applyFont="1" applyFill="1" applyBorder="1" applyAlignment="1" applyProtection="1">
      <alignment horizontal="center"/>
      <protection locked="0"/>
    </xf>
    <xf numFmtId="0" fontId="15" fillId="0" borderId="15" xfId="0" applyFont="1" applyFill="1" applyBorder="1" applyAlignment="1" applyProtection="1">
      <alignment horizontal="center"/>
      <protection hidden="1"/>
    </xf>
    <xf numFmtId="0" fontId="15" fillId="5" borderId="22" xfId="0" applyFont="1" applyFill="1" applyBorder="1" applyAlignment="1" applyProtection="1">
      <alignment horizontal="center"/>
      <protection locked="0"/>
    </xf>
    <xf numFmtId="0" fontId="24" fillId="0" borderId="8" xfId="0" applyFont="1" applyFill="1" applyBorder="1" applyAlignment="1" applyProtection="1">
      <alignment horizontal="center"/>
      <protection hidden="1"/>
    </xf>
    <xf numFmtId="0" fontId="25" fillId="0" borderId="36" xfId="0" applyFont="1" applyFill="1" applyBorder="1" applyAlignment="1" applyProtection="1">
      <alignment horizontal="center"/>
      <protection locked="0"/>
    </xf>
    <xf numFmtId="0" fontId="10" fillId="0" borderId="36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wrapText="1"/>
      <protection locked="0"/>
    </xf>
    <xf numFmtId="0" fontId="12" fillId="0" borderId="38" xfId="0" applyFont="1" applyBorder="1" applyAlignment="1" applyProtection="1">
      <alignment horizontal="center" wrapText="1"/>
      <protection locked="0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171450</xdr:rowOff>
    </xdr:from>
    <xdr:to>
      <xdr:col>4</xdr:col>
      <xdr:colOff>180975</xdr:colOff>
      <xdr:row>4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914525" y="1790700"/>
          <a:ext cx="485775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3"/>
  <sheetViews>
    <sheetView tabSelected="1" workbookViewId="0">
      <selection activeCell="B22" sqref="B22"/>
    </sheetView>
  </sheetViews>
  <sheetFormatPr defaultRowHeight="14.4"/>
  <cols>
    <col min="1" max="1" width="3" customWidth="1"/>
    <col min="4" max="4" width="3.5546875" customWidth="1"/>
    <col min="5" max="37" width="3.88671875" customWidth="1"/>
    <col min="38" max="38" width="4.88671875" customWidth="1"/>
    <col min="39" max="42" width="3.88671875" customWidth="1"/>
    <col min="43" max="43" width="4.88671875" customWidth="1"/>
    <col min="44" max="50" width="3.88671875" customWidth="1"/>
    <col min="51" max="51" width="4.6640625" customWidth="1"/>
    <col min="52" max="55" width="5.88671875" customWidth="1"/>
  </cols>
  <sheetData>
    <row r="1" spans="1:54">
      <c r="E1" s="1"/>
      <c r="F1" s="1"/>
      <c r="G1" s="1"/>
      <c r="H1" s="2"/>
      <c r="I1" s="1"/>
      <c r="J1" s="1"/>
      <c r="K1" s="1"/>
      <c r="L1" s="2"/>
      <c r="M1" s="1"/>
      <c r="N1" s="2"/>
      <c r="O1" s="1"/>
      <c r="P1" s="2"/>
      <c r="Q1" s="1"/>
      <c r="R1" s="2"/>
      <c r="S1" s="1"/>
      <c r="T1" s="2"/>
      <c r="U1" s="1"/>
      <c r="V1" s="2"/>
      <c r="W1" s="1"/>
      <c r="X1" s="2"/>
      <c r="Y1" s="1"/>
      <c r="Z1" s="1"/>
      <c r="AA1" s="2"/>
      <c r="AB1" s="1"/>
      <c r="AC1" s="2"/>
      <c r="AD1" s="1"/>
      <c r="AE1" s="2"/>
      <c r="AF1" s="1"/>
      <c r="AG1" s="2"/>
      <c r="AH1" s="1"/>
      <c r="AI1" s="1"/>
      <c r="AJ1" s="2"/>
      <c r="AK1" s="1"/>
      <c r="AL1" s="2"/>
      <c r="AM1" s="1"/>
      <c r="AN1" s="2"/>
      <c r="AO1" s="1"/>
      <c r="AP1" s="2"/>
      <c r="AQ1" s="1"/>
      <c r="AR1" s="2"/>
      <c r="AS1" s="1"/>
      <c r="AT1" s="2"/>
      <c r="AU1" s="1"/>
      <c r="AV1" s="2"/>
      <c r="AW1" s="1"/>
      <c r="AX1" s="3"/>
      <c r="AZ1" s="3"/>
    </row>
    <row r="2" spans="1:54">
      <c r="E2" s="1"/>
      <c r="F2" s="1"/>
      <c r="G2" s="1"/>
      <c r="H2" s="2"/>
      <c r="I2" s="1"/>
      <c r="J2" s="1"/>
      <c r="K2" s="1"/>
      <c r="L2" s="2"/>
      <c r="M2" s="1"/>
      <c r="N2" s="2"/>
      <c r="O2" s="1"/>
      <c r="P2" s="2"/>
      <c r="Q2" s="1"/>
      <c r="R2" s="2"/>
      <c r="S2" s="1"/>
      <c r="T2" s="2"/>
      <c r="U2" s="1"/>
      <c r="V2" s="2"/>
      <c r="W2" s="1"/>
      <c r="X2" s="2"/>
      <c r="Y2" s="1"/>
      <c r="Z2" s="1"/>
      <c r="AA2" s="2"/>
      <c r="AB2" s="1"/>
      <c r="AC2" s="2"/>
      <c r="AD2" s="1"/>
      <c r="AE2" s="2"/>
      <c r="AF2" s="1"/>
      <c r="AG2" s="2"/>
      <c r="AH2" s="1"/>
      <c r="AI2" s="1"/>
      <c r="AJ2" s="2"/>
      <c r="AK2" s="1"/>
      <c r="AL2" s="2"/>
      <c r="AM2" s="1"/>
      <c r="AN2" s="2"/>
      <c r="AO2" s="1"/>
      <c r="AP2" s="2"/>
      <c r="AQ2" s="1"/>
      <c r="AR2" s="2"/>
      <c r="AS2" s="1"/>
      <c r="AT2" s="2"/>
      <c r="AU2" s="1"/>
      <c r="AV2" s="2"/>
      <c r="AW2" s="1"/>
      <c r="AX2" s="3"/>
      <c r="AZ2" s="3"/>
    </row>
    <row r="3" spans="1:54">
      <c r="E3" s="1"/>
      <c r="F3" s="1"/>
      <c r="G3" s="1"/>
      <c r="H3" s="2"/>
      <c r="I3" s="1"/>
      <c r="J3" s="1"/>
      <c r="K3" s="1"/>
      <c r="L3" s="2"/>
      <c r="M3" s="1"/>
      <c r="N3" s="2"/>
      <c r="O3" s="1"/>
      <c r="P3" s="2"/>
      <c r="Q3" s="1"/>
      <c r="R3" s="2"/>
      <c r="S3" s="1"/>
      <c r="T3" s="2"/>
      <c r="U3" s="1"/>
      <c r="V3" s="2"/>
      <c r="W3" s="1"/>
      <c r="X3" s="2"/>
      <c r="Y3" s="1"/>
      <c r="Z3" s="1"/>
      <c r="AA3" s="2"/>
      <c r="AB3" s="1"/>
      <c r="AC3" s="2"/>
      <c r="AD3" s="1"/>
      <c r="AE3" s="2"/>
      <c r="AF3" s="1"/>
      <c r="AG3" s="2"/>
      <c r="AH3" s="1"/>
      <c r="AI3" s="1"/>
      <c r="AJ3" s="2"/>
      <c r="AK3" s="1"/>
      <c r="AL3" s="2"/>
      <c r="AM3" s="1"/>
      <c r="AN3" s="2"/>
      <c r="AO3" s="1"/>
      <c r="AP3" s="2"/>
      <c r="AQ3" s="1"/>
      <c r="AR3" s="2"/>
      <c r="AS3" s="1"/>
      <c r="AT3" s="2"/>
      <c r="AU3" s="1"/>
      <c r="AV3" s="2"/>
      <c r="AW3" s="1"/>
      <c r="AX3" s="3"/>
      <c r="AZ3" s="3"/>
    </row>
    <row r="4" spans="1:54">
      <c r="E4" s="1"/>
      <c r="F4" s="1"/>
      <c r="G4" s="1"/>
      <c r="H4" s="2"/>
      <c r="I4" s="1"/>
      <c r="J4" s="1"/>
      <c r="K4" s="1"/>
      <c r="L4" s="2"/>
      <c r="M4" s="1"/>
      <c r="N4" s="2"/>
      <c r="O4" s="1"/>
      <c r="P4" s="2"/>
      <c r="Q4" s="1"/>
      <c r="R4" s="2"/>
      <c r="S4" s="1"/>
      <c r="T4" s="2"/>
      <c r="U4" s="1"/>
      <c r="V4" s="2"/>
      <c r="W4" s="1"/>
      <c r="X4" s="2"/>
      <c r="Y4" s="1"/>
      <c r="Z4" s="1"/>
      <c r="AA4" s="2"/>
      <c r="AB4" s="1"/>
      <c r="AC4" s="2"/>
      <c r="AD4" s="1"/>
      <c r="AE4" s="2"/>
      <c r="AF4" s="1"/>
      <c r="AG4" s="2"/>
      <c r="AH4" s="1"/>
      <c r="AI4" s="1"/>
      <c r="AJ4" s="2"/>
      <c r="AK4" s="1"/>
      <c r="AL4" s="2"/>
      <c r="AM4" s="1"/>
      <c r="AN4" s="2"/>
      <c r="AO4" s="1"/>
      <c r="AP4" s="2"/>
      <c r="AQ4" s="1"/>
      <c r="AR4" s="2"/>
      <c r="AS4" s="1"/>
      <c r="AT4" s="2"/>
      <c r="AU4" s="1"/>
      <c r="AV4" s="2"/>
      <c r="AW4" s="1"/>
      <c r="AX4" s="3"/>
      <c r="AZ4" s="3"/>
    </row>
    <row r="5" spans="1:54" ht="17.399999999999999" thickBot="1">
      <c r="B5" s="4"/>
      <c r="C5" s="5"/>
      <c r="D5" s="6"/>
      <c r="E5" s="7"/>
      <c r="F5" s="8" t="s">
        <v>107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1"/>
      <c r="AA5" s="11"/>
      <c r="AB5" s="11"/>
      <c r="AC5" s="11"/>
      <c r="AD5" s="11"/>
      <c r="AE5" s="11"/>
      <c r="AF5" s="11"/>
      <c r="AG5" s="11"/>
      <c r="AH5" s="9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0"/>
      <c r="AY5" s="10"/>
      <c r="AZ5" s="10"/>
      <c r="BA5" s="10"/>
    </row>
    <row r="6" spans="1:54" ht="17.399999999999999" thickBot="1">
      <c r="A6" s="12"/>
      <c r="B6" s="4"/>
      <c r="C6" s="5"/>
      <c r="D6" s="6"/>
      <c r="E6" s="13"/>
      <c r="F6" s="14" t="s">
        <v>0</v>
      </c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  <c r="X6" s="18"/>
      <c r="Y6" s="19"/>
      <c r="Z6" s="20"/>
      <c r="AA6" s="21" t="s">
        <v>1</v>
      </c>
      <c r="AB6" s="22"/>
      <c r="AC6" s="23"/>
      <c r="AD6" s="23"/>
      <c r="AE6" s="23"/>
      <c r="AF6" s="23"/>
      <c r="AG6" s="23"/>
      <c r="AH6" s="24"/>
      <c r="AI6" s="23"/>
      <c r="AJ6" s="25" t="s">
        <v>2</v>
      </c>
      <c r="AK6" s="26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7"/>
      <c r="AY6" s="28"/>
      <c r="AZ6" s="10"/>
      <c r="BA6" s="10"/>
    </row>
    <row r="7" spans="1:54">
      <c r="A7" s="29"/>
      <c r="B7" s="30"/>
      <c r="C7" s="30"/>
      <c r="D7" s="10"/>
      <c r="E7" s="31"/>
      <c r="F7" s="32" t="s">
        <v>3</v>
      </c>
      <c r="G7" s="33" t="s">
        <v>4</v>
      </c>
      <c r="H7" s="34"/>
      <c r="I7" s="35"/>
      <c r="J7" s="18" t="s">
        <v>5</v>
      </c>
      <c r="K7" s="36" t="s">
        <v>6</v>
      </c>
      <c r="L7" s="37"/>
      <c r="M7" s="38"/>
      <c r="N7" s="18" t="s">
        <v>7</v>
      </c>
      <c r="O7" s="39" t="s">
        <v>8</v>
      </c>
      <c r="P7" s="18"/>
      <c r="Q7" s="40"/>
      <c r="R7" s="36" t="s">
        <v>9</v>
      </c>
      <c r="S7" s="36"/>
      <c r="T7" s="37"/>
      <c r="U7" s="40" t="s">
        <v>10</v>
      </c>
      <c r="V7" s="41"/>
      <c r="W7" s="40" t="s">
        <v>11</v>
      </c>
      <c r="X7" s="41"/>
      <c r="Y7" s="42"/>
      <c r="Z7" s="43"/>
      <c r="AA7" s="44" t="s">
        <v>12</v>
      </c>
      <c r="AB7" s="45"/>
      <c r="AC7" s="44" t="s">
        <v>5</v>
      </c>
      <c r="AD7" s="45"/>
      <c r="AE7" s="44" t="s">
        <v>13</v>
      </c>
      <c r="AF7" s="45"/>
      <c r="AG7" s="46" t="s">
        <v>14</v>
      </c>
      <c r="AH7" s="47"/>
      <c r="AI7" s="43"/>
      <c r="AJ7" s="48" t="s">
        <v>12</v>
      </c>
      <c r="AK7" s="45"/>
      <c r="AL7" s="48" t="s">
        <v>5</v>
      </c>
      <c r="AM7" s="45"/>
      <c r="AN7" s="48" t="s">
        <v>15</v>
      </c>
      <c r="AO7" s="45"/>
      <c r="AP7" s="48" t="s">
        <v>16</v>
      </c>
      <c r="AQ7" s="45"/>
      <c r="AR7" s="49" t="s">
        <v>17</v>
      </c>
      <c r="AS7" s="50"/>
      <c r="AT7" s="49" t="s">
        <v>18</v>
      </c>
      <c r="AU7" s="50"/>
      <c r="AV7" s="49" t="s">
        <v>19</v>
      </c>
      <c r="AW7" s="50"/>
      <c r="AX7" s="51" t="s">
        <v>20</v>
      </c>
      <c r="AY7" s="52"/>
      <c r="AZ7" s="29"/>
      <c r="BA7" s="29"/>
    </row>
    <row r="8" spans="1:54" ht="31.5" customHeight="1" thickBot="1">
      <c r="A8" s="135" t="s">
        <v>106</v>
      </c>
      <c r="B8" s="135"/>
      <c r="C8" s="135"/>
      <c r="D8" s="136"/>
      <c r="E8" s="137" t="s">
        <v>21</v>
      </c>
      <c r="F8" s="137"/>
      <c r="G8" s="53" t="s">
        <v>22</v>
      </c>
      <c r="H8" s="54"/>
      <c r="I8" s="138" t="s">
        <v>23</v>
      </c>
      <c r="J8" s="138"/>
      <c r="K8" s="139" t="s">
        <v>24</v>
      </c>
      <c r="L8" s="139"/>
      <c r="M8" s="55" t="s">
        <v>25</v>
      </c>
      <c r="N8" s="56"/>
      <c r="O8" s="140" t="s">
        <v>26</v>
      </c>
      <c r="P8" s="140"/>
      <c r="Q8" s="138" t="s">
        <v>27</v>
      </c>
      <c r="R8" s="138"/>
      <c r="S8" s="138"/>
      <c r="T8" s="138"/>
      <c r="U8" s="140" t="s">
        <v>28</v>
      </c>
      <c r="V8" s="140"/>
      <c r="W8" s="134" t="s">
        <v>29</v>
      </c>
      <c r="X8" s="134"/>
      <c r="Y8" s="57"/>
      <c r="Z8" s="58"/>
      <c r="AA8" s="59"/>
      <c r="AB8" s="60"/>
      <c r="AC8" s="59"/>
      <c r="AD8" s="60"/>
      <c r="AE8" s="59"/>
      <c r="AF8" s="60"/>
      <c r="AG8" s="61"/>
      <c r="AH8" s="62"/>
      <c r="AI8" s="58"/>
      <c r="AJ8" s="59"/>
      <c r="AK8" s="60"/>
      <c r="AL8" s="59"/>
      <c r="AM8" s="60" t="s">
        <v>30</v>
      </c>
      <c r="AN8" s="60"/>
      <c r="AO8" s="60"/>
      <c r="AP8" s="60"/>
      <c r="AQ8" s="60"/>
      <c r="AR8" s="60"/>
      <c r="AS8" s="60"/>
      <c r="AT8" s="61"/>
      <c r="AU8" s="61"/>
      <c r="AV8" s="61"/>
      <c r="AW8" s="60"/>
      <c r="AX8" s="63"/>
      <c r="AY8" s="64"/>
      <c r="AZ8" s="10"/>
      <c r="BA8" s="10"/>
    </row>
    <row r="9" spans="1:54" ht="103.5" customHeight="1">
      <c r="A9" s="65" t="s">
        <v>31</v>
      </c>
      <c r="B9" s="66" t="s">
        <v>32</v>
      </c>
      <c r="C9" s="66" t="s">
        <v>33</v>
      </c>
      <c r="D9" s="67" t="s">
        <v>34</v>
      </c>
      <c r="E9" s="68" t="s">
        <v>35</v>
      </c>
      <c r="F9" s="69" t="s">
        <v>36</v>
      </c>
      <c r="G9" s="68" t="s">
        <v>35</v>
      </c>
      <c r="H9" s="70" t="s">
        <v>37</v>
      </c>
      <c r="I9" s="71" t="s">
        <v>38</v>
      </c>
      <c r="J9" s="72" t="s">
        <v>39</v>
      </c>
      <c r="K9" s="68" t="s">
        <v>35</v>
      </c>
      <c r="L9" s="73" t="s">
        <v>40</v>
      </c>
      <c r="M9" s="71" t="s">
        <v>41</v>
      </c>
      <c r="N9" s="74" t="s">
        <v>42</v>
      </c>
      <c r="O9" s="71" t="s">
        <v>43</v>
      </c>
      <c r="P9" s="74" t="s">
        <v>44</v>
      </c>
      <c r="Q9" s="68" t="s">
        <v>45</v>
      </c>
      <c r="R9" s="73" t="s">
        <v>46</v>
      </c>
      <c r="S9" s="68" t="s">
        <v>45</v>
      </c>
      <c r="T9" s="73" t="s">
        <v>47</v>
      </c>
      <c r="U9" s="68" t="s">
        <v>45</v>
      </c>
      <c r="V9" s="73" t="s">
        <v>48</v>
      </c>
      <c r="W9" s="75" t="s">
        <v>49</v>
      </c>
      <c r="X9" s="76" t="s">
        <v>50</v>
      </c>
      <c r="Y9" s="77" t="s">
        <v>51</v>
      </c>
      <c r="Z9" s="78" t="s">
        <v>49</v>
      </c>
      <c r="AA9" s="79" t="s">
        <v>52</v>
      </c>
      <c r="AB9" s="68" t="s">
        <v>53</v>
      </c>
      <c r="AC9" s="73" t="s">
        <v>54</v>
      </c>
      <c r="AD9" s="68" t="s">
        <v>55</v>
      </c>
      <c r="AE9" s="73" t="s">
        <v>56</v>
      </c>
      <c r="AF9" s="80" t="s">
        <v>49</v>
      </c>
      <c r="AG9" s="81" t="s">
        <v>57</v>
      </c>
      <c r="AH9" s="82" t="s">
        <v>58</v>
      </c>
      <c r="AI9" s="80" t="s">
        <v>59</v>
      </c>
      <c r="AJ9" s="73" t="s">
        <v>60</v>
      </c>
      <c r="AK9" s="80" t="s">
        <v>109</v>
      </c>
      <c r="AL9" s="73" t="s">
        <v>61</v>
      </c>
      <c r="AM9" s="75" t="s">
        <v>62</v>
      </c>
      <c r="AN9" s="73" t="s">
        <v>63</v>
      </c>
      <c r="AO9" s="75" t="s">
        <v>64</v>
      </c>
      <c r="AP9" s="73" t="s">
        <v>65</v>
      </c>
      <c r="AQ9" s="75" t="s">
        <v>110</v>
      </c>
      <c r="AR9" s="73" t="s">
        <v>66</v>
      </c>
      <c r="AS9" s="75" t="s">
        <v>67</v>
      </c>
      <c r="AT9" s="73" t="s">
        <v>68</v>
      </c>
      <c r="AU9" s="80" t="s">
        <v>109</v>
      </c>
      <c r="AV9" s="73" t="s">
        <v>69</v>
      </c>
      <c r="AW9" s="80" t="s">
        <v>111</v>
      </c>
      <c r="AX9" s="83" t="s">
        <v>70</v>
      </c>
      <c r="AY9" s="84" t="s">
        <v>71</v>
      </c>
      <c r="AZ9" s="85" t="s">
        <v>72</v>
      </c>
      <c r="BA9" s="86" t="s">
        <v>73</v>
      </c>
    </row>
    <row r="10" spans="1:54" ht="18" thickBot="1">
      <c r="A10" s="87"/>
      <c r="B10" s="88"/>
      <c r="C10" s="88"/>
      <c r="D10" s="89"/>
      <c r="E10" s="90"/>
      <c r="F10" s="91" t="s">
        <v>74</v>
      </c>
      <c r="G10" s="92"/>
      <c r="H10" s="93" t="s">
        <v>74</v>
      </c>
      <c r="I10" s="94"/>
      <c r="J10" s="95" t="s">
        <v>75</v>
      </c>
      <c r="K10" s="94"/>
      <c r="L10" s="96" t="s">
        <v>76</v>
      </c>
      <c r="M10" s="94"/>
      <c r="N10" s="97" t="s">
        <v>75</v>
      </c>
      <c r="O10" s="94"/>
      <c r="P10" s="96" t="s">
        <v>76</v>
      </c>
      <c r="Q10" s="94"/>
      <c r="R10" s="96" t="s">
        <v>77</v>
      </c>
      <c r="S10" s="94"/>
      <c r="T10" s="96" t="s">
        <v>76</v>
      </c>
      <c r="U10" s="94"/>
      <c r="V10" s="96" t="s">
        <v>78</v>
      </c>
      <c r="W10" s="94"/>
      <c r="X10" s="98" t="s">
        <v>79</v>
      </c>
      <c r="Y10" s="99"/>
      <c r="Z10" s="100"/>
      <c r="AA10" s="93" t="s">
        <v>80</v>
      </c>
      <c r="AB10" s="92"/>
      <c r="AC10" s="96" t="s">
        <v>81</v>
      </c>
      <c r="AD10" s="94"/>
      <c r="AE10" s="96" t="s">
        <v>76</v>
      </c>
      <c r="AF10" s="101"/>
      <c r="AG10" s="98" t="s">
        <v>80</v>
      </c>
      <c r="AH10" s="102"/>
      <c r="AI10" s="100"/>
      <c r="AJ10" s="93" t="s">
        <v>82</v>
      </c>
      <c r="AK10" s="92"/>
      <c r="AL10" s="96" t="s">
        <v>83</v>
      </c>
      <c r="AM10" s="94"/>
      <c r="AN10" s="96" t="s">
        <v>84</v>
      </c>
      <c r="AO10" s="94"/>
      <c r="AP10" s="96" t="s">
        <v>76</v>
      </c>
      <c r="AQ10" s="94"/>
      <c r="AR10" s="96" t="s">
        <v>85</v>
      </c>
      <c r="AS10" s="94"/>
      <c r="AT10" s="96" t="s">
        <v>84</v>
      </c>
      <c r="AU10" s="94"/>
      <c r="AV10" s="96" t="s">
        <v>86</v>
      </c>
      <c r="AW10" s="101"/>
      <c r="AX10" s="98" t="s">
        <v>87</v>
      </c>
      <c r="AY10" s="103"/>
      <c r="AZ10" s="104"/>
      <c r="BA10" s="105"/>
    </row>
    <row r="11" spans="1:54">
      <c r="A11" s="106">
        <v>1</v>
      </c>
      <c r="B11" s="107" t="s">
        <v>89</v>
      </c>
      <c r="C11" s="107" t="s">
        <v>90</v>
      </c>
      <c r="D11" s="108"/>
      <c r="E11" s="109">
        <v>31</v>
      </c>
      <c r="F11" s="110">
        <f t="shared" ref="F11:F17" si="0">E11*6</f>
        <v>186</v>
      </c>
      <c r="G11" s="111"/>
      <c r="H11" s="110">
        <f t="shared" ref="H11:H17" si="1">G11*6</f>
        <v>0</v>
      </c>
      <c r="I11" s="112">
        <v>1</v>
      </c>
      <c r="J11" s="113">
        <f t="shared" ref="J11:J17" si="2">IF(I11&lt;=4,I11*3,12+(I11-4)*3*2/3)</f>
        <v>3</v>
      </c>
      <c r="K11" s="111"/>
      <c r="L11" s="110">
        <f t="shared" ref="L11:L17" si="3">K11*3</f>
        <v>0</v>
      </c>
      <c r="M11" s="111"/>
      <c r="N11" s="110">
        <f t="shared" ref="N11:N17" si="4">IF(M11&lt;=4,M11*3,12+(M11-4)*3*2/3)</f>
        <v>0</v>
      </c>
      <c r="O11" s="111"/>
      <c r="P11" s="110">
        <f t="shared" ref="P11:P17" si="5">O11*3</f>
        <v>0</v>
      </c>
      <c r="Q11" s="111">
        <v>5</v>
      </c>
      <c r="R11" s="110">
        <f t="shared" ref="R11:R17" si="6">IF(Q11&gt;10,20,Q11*2)</f>
        <v>10</v>
      </c>
      <c r="S11" s="111">
        <v>3</v>
      </c>
      <c r="T11" s="110">
        <f t="shared" ref="T11:T17" si="7">S11*3</f>
        <v>9</v>
      </c>
      <c r="U11" s="111"/>
      <c r="V11" s="114">
        <f t="shared" ref="V11:V17" si="8">U11</f>
        <v>0</v>
      </c>
      <c r="W11" s="111" t="s">
        <v>88</v>
      </c>
      <c r="X11" s="110">
        <f t="shared" ref="X11:X17" si="9">IF(W11="si",10,0)</f>
        <v>10</v>
      </c>
      <c r="Y11" s="115">
        <f t="shared" ref="Y11:Y17" si="10">F11+H11+J11+L11+N11+P11+R11+T11+V11+X11</f>
        <v>218</v>
      </c>
      <c r="Z11" s="109"/>
      <c r="AA11" s="110">
        <f t="shared" ref="AA11:AA17" si="11">IF(Z11="si",6,0)</f>
        <v>0</v>
      </c>
      <c r="AB11" s="111"/>
      <c r="AC11" s="110">
        <f t="shared" ref="AC11:AC17" si="12">AB11*4</f>
        <v>0</v>
      </c>
      <c r="AD11" s="111"/>
      <c r="AE11" s="110">
        <f t="shared" ref="AE11:AE17" si="13">AD11*3</f>
        <v>0</v>
      </c>
      <c r="AF11" s="111"/>
      <c r="AG11" s="116">
        <f t="shared" ref="AG11:AG17" si="14">IF(AF11="si",6,0)</f>
        <v>0</v>
      </c>
      <c r="AH11" s="117">
        <f t="shared" ref="AH11:AH17" si="15">AA11+AC11+AE11+AG11</f>
        <v>0</v>
      </c>
      <c r="AI11" s="109"/>
      <c r="AJ11" s="110">
        <f t="shared" ref="AJ11:AJ17" si="16">AI11*3</f>
        <v>0</v>
      </c>
      <c r="AK11" s="111" t="s">
        <v>88</v>
      </c>
      <c r="AL11" s="118">
        <f t="shared" ref="AL11:AL17" si="17">IF(AK11="si",12,0)</f>
        <v>12</v>
      </c>
      <c r="AM11" s="111">
        <v>1</v>
      </c>
      <c r="AN11" s="110">
        <f t="shared" ref="AN11:AN17" si="18">AM11*5</f>
        <v>5</v>
      </c>
      <c r="AO11" s="111"/>
      <c r="AP11" s="110">
        <f t="shared" ref="AP11:AP17" si="19">AO11*3</f>
        <v>0</v>
      </c>
      <c r="AQ11" s="111"/>
      <c r="AR11" s="110">
        <f t="shared" ref="AR11:AR17" si="20">AQ11</f>
        <v>0</v>
      </c>
      <c r="AS11" s="111"/>
      <c r="AT11" s="110">
        <f t="shared" ref="AT11:AT17" si="21">AS11*5</f>
        <v>0</v>
      </c>
      <c r="AU11" s="111"/>
      <c r="AV11" s="110">
        <f t="shared" ref="AV11:AV17" si="22">IF(AU11="si",5,0)</f>
        <v>0</v>
      </c>
      <c r="AW11" s="111">
        <v>1</v>
      </c>
      <c r="AX11" s="118">
        <f>AW11*1</f>
        <v>1</v>
      </c>
      <c r="AY11" s="119">
        <f t="shared" ref="AY11:AY17" si="23">AJ11+AL11+AX11+IF(AN11+AP11+AR11+AT11+AV11&gt;10,10,AN11+AP11+AR11+AT11+AV11)</f>
        <v>18</v>
      </c>
      <c r="AZ11" s="120">
        <f t="shared" ref="AZ11:AZ17" si="24">Y11+AH11+AY11</f>
        <v>236</v>
      </c>
      <c r="BA11" s="122" t="s">
        <v>91</v>
      </c>
      <c r="BB11" s="1"/>
    </row>
    <row r="12" spans="1:54">
      <c r="A12" s="106">
        <v>2</v>
      </c>
      <c r="B12" s="107" t="s">
        <v>92</v>
      </c>
      <c r="C12" s="107" t="s">
        <v>93</v>
      </c>
      <c r="D12" s="108"/>
      <c r="E12" s="109">
        <v>3</v>
      </c>
      <c r="F12" s="110">
        <f t="shared" si="0"/>
        <v>18</v>
      </c>
      <c r="G12" s="111"/>
      <c r="H12" s="110">
        <f t="shared" si="1"/>
        <v>0</v>
      </c>
      <c r="I12" s="112">
        <v>17</v>
      </c>
      <c r="J12" s="113">
        <f t="shared" si="2"/>
        <v>38</v>
      </c>
      <c r="K12" s="111"/>
      <c r="L12" s="110">
        <f t="shared" si="3"/>
        <v>0</v>
      </c>
      <c r="M12" s="111"/>
      <c r="N12" s="110">
        <f t="shared" si="4"/>
        <v>0</v>
      </c>
      <c r="O12" s="111"/>
      <c r="P12" s="110">
        <f t="shared" si="5"/>
        <v>0</v>
      </c>
      <c r="Q12" s="111">
        <v>1</v>
      </c>
      <c r="R12" s="110">
        <f t="shared" si="6"/>
        <v>2</v>
      </c>
      <c r="S12" s="111"/>
      <c r="T12" s="110">
        <f t="shared" si="7"/>
        <v>0</v>
      </c>
      <c r="U12" s="111">
        <v>1</v>
      </c>
      <c r="V12" s="114">
        <f t="shared" si="8"/>
        <v>1</v>
      </c>
      <c r="W12" s="111"/>
      <c r="X12" s="110">
        <f t="shared" si="9"/>
        <v>0</v>
      </c>
      <c r="Y12" s="115">
        <f t="shared" si="10"/>
        <v>59</v>
      </c>
      <c r="Z12" s="109" t="s">
        <v>88</v>
      </c>
      <c r="AA12" s="110">
        <f t="shared" si="11"/>
        <v>6</v>
      </c>
      <c r="AB12" s="111"/>
      <c r="AC12" s="110">
        <f t="shared" si="12"/>
        <v>0</v>
      </c>
      <c r="AD12" s="111">
        <v>1</v>
      </c>
      <c r="AE12" s="110">
        <f t="shared" si="13"/>
        <v>3</v>
      </c>
      <c r="AF12" s="111"/>
      <c r="AG12" s="116">
        <f t="shared" si="14"/>
        <v>0</v>
      </c>
      <c r="AH12" s="117">
        <f t="shared" si="15"/>
        <v>9</v>
      </c>
      <c r="AI12" s="109"/>
      <c r="AJ12" s="110">
        <f t="shared" si="16"/>
        <v>0</v>
      </c>
      <c r="AK12" s="111" t="s">
        <v>88</v>
      </c>
      <c r="AL12" s="118">
        <f t="shared" si="17"/>
        <v>12</v>
      </c>
      <c r="AM12" s="111"/>
      <c r="AN12" s="110">
        <f t="shared" si="18"/>
        <v>0</v>
      </c>
      <c r="AO12" s="111"/>
      <c r="AP12" s="110">
        <f t="shared" si="19"/>
        <v>0</v>
      </c>
      <c r="AQ12" s="111"/>
      <c r="AR12" s="110">
        <f t="shared" si="20"/>
        <v>0</v>
      </c>
      <c r="AS12" s="111">
        <v>1</v>
      </c>
      <c r="AT12" s="110">
        <f t="shared" si="21"/>
        <v>5</v>
      </c>
      <c r="AU12" s="111"/>
      <c r="AV12" s="110">
        <f t="shared" si="22"/>
        <v>0</v>
      </c>
      <c r="AW12" s="111">
        <v>1</v>
      </c>
      <c r="AX12" s="118">
        <v>1</v>
      </c>
      <c r="AY12" s="119">
        <f t="shared" si="23"/>
        <v>18</v>
      </c>
      <c r="AZ12" s="120">
        <f t="shared" si="24"/>
        <v>86</v>
      </c>
      <c r="BA12" s="122" t="s">
        <v>91</v>
      </c>
      <c r="BB12" s="1"/>
    </row>
    <row r="13" spans="1:54">
      <c r="A13" s="106">
        <v>3</v>
      </c>
      <c r="B13" s="107" t="s">
        <v>94</v>
      </c>
      <c r="C13" s="107" t="s">
        <v>95</v>
      </c>
      <c r="D13" s="108"/>
      <c r="E13" s="109">
        <v>31</v>
      </c>
      <c r="F13" s="110">
        <f t="shared" si="0"/>
        <v>186</v>
      </c>
      <c r="G13" s="111">
        <v>2</v>
      </c>
      <c r="H13" s="110">
        <f t="shared" si="1"/>
        <v>12</v>
      </c>
      <c r="I13" s="112">
        <v>6</v>
      </c>
      <c r="J13" s="113">
        <f t="shared" si="2"/>
        <v>16</v>
      </c>
      <c r="K13" s="111"/>
      <c r="L13" s="110">
        <f t="shared" si="3"/>
        <v>0</v>
      </c>
      <c r="M13" s="111"/>
      <c r="N13" s="110">
        <f t="shared" si="4"/>
        <v>0</v>
      </c>
      <c r="O13" s="111"/>
      <c r="P13" s="110">
        <f t="shared" si="5"/>
        <v>0</v>
      </c>
      <c r="Q13" s="111">
        <v>5</v>
      </c>
      <c r="R13" s="110">
        <f t="shared" si="6"/>
        <v>10</v>
      </c>
      <c r="S13" s="111">
        <v>23</v>
      </c>
      <c r="T13" s="110">
        <f t="shared" si="7"/>
        <v>69</v>
      </c>
      <c r="U13" s="111"/>
      <c r="V13" s="114">
        <f t="shared" si="8"/>
        <v>0</v>
      </c>
      <c r="W13" s="111" t="s">
        <v>88</v>
      </c>
      <c r="X13" s="110">
        <f t="shared" si="9"/>
        <v>10</v>
      </c>
      <c r="Y13" s="115">
        <f t="shared" si="10"/>
        <v>303</v>
      </c>
      <c r="Z13" s="109" t="s">
        <v>88</v>
      </c>
      <c r="AA13" s="110">
        <f t="shared" si="11"/>
        <v>6</v>
      </c>
      <c r="AB13" s="111"/>
      <c r="AC13" s="110">
        <f t="shared" si="12"/>
        <v>0</v>
      </c>
      <c r="AD13" s="111"/>
      <c r="AE13" s="110">
        <f t="shared" si="13"/>
        <v>0</v>
      </c>
      <c r="AF13" s="111"/>
      <c r="AG13" s="116">
        <f t="shared" si="14"/>
        <v>0</v>
      </c>
      <c r="AH13" s="117">
        <f t="shared" si="15"/>
        <v>6</v>
      </c>
      <c r="AI13" s="109"/>
      <c r="AJ13" s="110">
        <f t="shared" si="16"/>
        <v>0</v>
      </c>
      <c r="AK13" s="111" t="s">
        <v>88</v>
      </c>
      <c r="AL13" s="118">
        <f t="shared" si="17"/>
        <v>12</v>
      </c>
      <c r="AM13" s="111"/>
      <c r="AN13" s="110">
        <f t="shared" si="18"/>
        <v>0</v>
      </c>
      <c r="AO13" s="111"/>
      <c r="AP13" s="110">
        <f t="shared" si="19"/>
        <v>0</v>
      </c>
      <c r="AQ13" s="111"/>
      <c r="AR13" s="110">
        <f t="shared" si="20"/>
        <v>0</v>
      </c>
      <c r="AS13" s="111"/>
      <c r="AT13" s="110">
        <f t="shared" si="21"/>
        <v>0</v>
      </c>
      <c r="AU13" s="111"/>
      <c r="AV13" s="110">
        <f t="shared" si="22"/>
        <v>0</v>
      </c>
      <c r="AW13" s="111">
        <v>3</v>
      </c>
      <c r="AX13" s="118">
        <f t="shared" ref="AX13:AX17" si="25">AW13*1</f>
        <v>3</v>
      </c>
      <c r="AY13" s="119">
        <f t="shared" si="23"/>
        <v>15</v>
      </c>
      <c r="AZ13" s="120">
        <f t="shared" si="24"/>
        <v>324</v>
      </c>
      <c r="BA13" s="122"/>
      <c r="BB13" s="1"/>
    </row>
    <row r="14" spans="1:54">
      <c r="A14" s="106">
        <v>4</v>
      </c>
      <c r="B14" s="107" t="s">
        <v>96</v>
      </c>
      <c r="C14" s="107" t="s">
        <v>97</v>
      </c>
      <c r="D14" s="108"/>
      <c r="E14" s="109">
        <v>26</v>
      </c>
      <c r="F14" s="110">
        <f t="shared" si="0"/>
        <v>156</v>
      </c>
      <c r="G14" s="111"/>
      <c r="H14" s="110">
        <f t="shared" si="1"/>
        <v>0</v>
      </c>
      <c r="I14" s="112">
        <v>1</v>
      </c>
      <c r="J14" s="113">
        <f t="shared" si="2"/>
        <v>3</v>
      </c>
      <c r="K14" s="111"/>
      <c r="L14" s="110">
        <f t="shared" si="3"/>
        <v>0</v>
      </c>
      <c r="M14" s="111"/>
      <c r="N14" s="110">
        <f t="shared" si="4"/>
        <v>0</v>
      </c>
      <c r="O14" s="111"/>
      <c r="P14" s="110">
        <f t="shared" si="5"/>
        <v>0</v>
      </c>
      <c r="Q14" s="111">
        <v>5</v>
      </c>
      <c r="R14" s="110">
        <f t="shared" si="6"/>
        <v>10</v>
      </c>
      <c r="S14" s="111">
        <v>14</v>
      </c>
      <c r="T14" s="110">
        <f t="shared" si="7"/>
        <v>42</v>
      </c>
      <c r="U14" s="111">
        <v>7</v>
      </c>
      <c r="V14" s="114">
        <f t="shared" si="8"/>
        <v>7</v>
      </c>
      <c r="W14" s="111" t="s">
        <v>88</v>
      </c>
      <c r="X14" s="110">
        <f t="shared" si="9"/>
        <v>10</v>
      </c>
      <c r="Y14" s="115">
        <f t="shared" si="10"/>
        <v>228</v>
      </c>
      <c r="Z14" s="109"/>
      <c r="AA14" s="110">
        <f t="shared" si="11"/>
        <v>0</v>
      </c>
      <c r="AB14" s="111"/>
      <c r="AC14" s="110">
        <f t="shared" si="12"/>
        <v>0</v>
      </c>
      <c r="AD14" s="111">
        <v>1</v>
      </c>
      <c r="AE14" s="110">
        <f t="shared" si="13"/>
        <v>3</v>
      </c>
      <c r="AF14" s="111"/>
      <c r="AG14" s="116">
        <f t="shared" si="14"/>
        <v>0</v>
      </c>
      <c r="AH14" s="117">
        <f t="shared" si="15"/>
        <v>3</v>
      </c>
      <c r="AI14" s="109"/>
      <c r="AJ14" s="110">
        <f t="shared" si="16"/>
        <v>0</v>
      </c>
      <c r="AK14" s="111" t="s">
        <v>88</v>
      </c>
      <c r="AL14" s="118">
        <f t="shared" si="17"/>
        <v>12</v>
      </c>
      <c r="AM14" s="111">
        <v>2</v>
      </c>
      <c r="AN14" s="110">
        <f t="shared" si="18"/>
        <v>10</v>
      </c>
      <c r="AO14" s="111"/>
      <c r="AP14" s="110">
        <f t="shared" si="19"/>
        <v>0</v>
      </c>
      <c r="AQ14" s="111"/>
      <c r="AR14" s="110">
        <f t="shared" si="20"/>
        <v>0</v>
      </c>
      <c r="AS14" s="111"/>
      <c r="AT14" s="110">
        <f t="shared" si="21"/>
        <v>0</v>
      </c>
      <c r="AU14" s="111"/>
      <c r="AV14" s="110">
        <f t="shared" si="22"/>
        <v>0</v>
      </c>
      <c r="AW14" s="111">
        <v>1</v>
      </c>
      <c r="AX14" s="118">
        <f t="shared" si="25"/>
        <v>1</v>
      </c>
      <c r="AY14" s="119">
        <f t="shared" si="23"/>
        <v>23</v>
      </c>
      <c r="AZ14" s="120">
        <f t="shared" si="24"/>
        <v>254</v>
      </c>
      <c r="BA14" s="121"/>
      <c r="BB14" s="1"/>
    </row>
    <row r="15" spans="1:54">
      <c r="A15" s="106">
        <v>5</v>
      </c>
      <c r="B15" s="106" t="s">
        <v>98</v>
      </c>
      <c r="C15" s="107" t="s">
        <v>99</v>
      </c>
      <c r="D15" s="108"/>
      <c r="E15" s="109">
        <v>24</v>
      </c>
      <c r="F15" s="110">
        <f t="shared" si="0"/>
        <v>144</v>
      </c>
      <c r="G15" s="111">
        <v>3</v>
      </c>
      <c r="H15" s="110">
        <f t="shared" si="1"/>
        <v>18</v>
      </c>
      <c r="I15" s="112">
        <v>2</v>
      </c>
      <c r="J15" s="113">
        <f t="shared" si="2"/>
        <v>6</v>
      </c>
      <c r="K15" s="111"/>
      <c r="L15" s="110">
        <f t="shared" si="3"/>
        <v>0</v>
      </c>
      <c r="M15" s="111"/>
      <c r="N15" s="110">
        <f t="shared" si="4"/>
        <v>0</v>
      </c>
      <c r="O15" s="111"/>
      <c r="P15" s="110">
        <f t="shared" si="5"/>
        <v>0</v>
      </c>
      <c r="Q15" s="111">
        <v>5</v>
      </c>
      <c r="R15" s="110">
        <f t="shared" si="6"/>
        <v>10</v>
      </c>
      <c r="S15" s="111">
        <v>8</v>
      </c>
      <c r="T15" s="110">
        <f t="shared" si="7"/>
        <v>24</v>
      </c>
      <c r="U15" s="111"/>
      <c r="V15" s="114">
        <f t="shared" si="8"/>
        <v>0</v>
      </c>
      <c r="W15" s="111"/>
      <c r="X15" s="110">
        <f t="shared" si="9"/>
        <v>0</v>
      </c>
      <c r="Y15" s="115">
        <f t="shared" si="10"/>
        <v>202</v>
      </c>
      <c r="Z15" s="109"/>
      <c r="AA15" s="110">
        <f t="shared" si="11"/>
        <v>0</v>
      </c>
      <c r="AB15" s="111"/>
      <c r="AC15" s="110">
        <f t="shared" si="12"/>
        <v>0</v>
      </c>
      <c r="AD15" s="111">
        <v>1</v>
      </c>
      <c r="AE15" s="110">
        <f t="shared" si="13"/>
        <v>3</v>
      </c>
      <c r="AF15" s="111"/>
      <c r="AG15" s="116">
        <f t="shared" si="14"/>
        <v>0</v>
      </c>
      <c r="AH15" s="117">
        <f t="shared" si="15"/>
        <v>3</v>
      </c>
      <c r="AI15" s="109"/>
      <c r="AJ15" s="110">
        <f t="shared" si="16"/>
        <v>0</v>
      </c>
      <c r="AK15" s="111" t="s">
        <v>88</v>
      </c>
      <c r="AL15" s="118">
        <f t="shared" si="17"/>
        <v>12</v>
      </c>
      <c r="AM15" s="111">
        <v>1</v>
      </c>
      <c r="AN15" s="110">
        <f t="shared" si="18"/>
        <v>5</v>
      </c>
      <c r="AO15" s="111"/>
      <c r="AP15" s="110">
        <f t="shared" si="19"/>
        <v>0</v>
      </c>
      <c r="AQ15" s="111">
        <v>2</v>
      </c>
      <c r="AR15" s="110">
        <f t="shared" si="20"/>
        <v>2</v>
      </c>
      <c r="AS15" s="111"/>
      <c r="AT15" s="110">
        <f t="shared" si="21"/>
        <v>0</v>
      </c>
      <c r="AU15" s="111"/>
      <c r="AV15" s="110">
        <f t="shared" si="22"/>
        <v>0</v>
      </c>
      <c r="AW15" s="111"/>
      <c r="AX15" s="118">
        <f t="shared" si="25"/>
        <v>0</v>
      </c>
      <c r="AY15" s="119">
        <f t="shared" si="23"/>
        <v>19</v>
      </c>
      <c r="AZ15" s="120">
        <f t="shared" si="24"/>
        <v>224</v>
      </c>
      <c r="BA15" s="121"/>
      <c r="BB15" s="1"/>
    </row>
    <row r="16" spans="1:54">
      <c r="A16" s="106">
        <v>6</v>
      </c>
      <c r="B16" s="107" t="s">
        <v>100</v>
      </c>
      <c r="C16" s="107" t="s">
        <v>99</v>
      </c>
      <c r="D16" s="108"/>
      <c r="E16" s="109">
        <v>10</v>
      </c>
      <c r="F16" s="110">
        <f t="shared" si="0"/>
        <v>60</v>
      </c>
      <c r="G16" s="111"/>
      <c r="H16" s="110">
        <f t="shared" si="1"/>
        <v>0</v>
      </c>
      <c r="I16" s="112">
        <v>18</v>
      </c>
      <c r="J16" s="113">
        <f t="shared" si="2"/>
        <v>40</v>
      </c>
      <c r="K16" s="111"/>
      <c r="L16" s="110">
        <f t="shared" si="3"/>
        <v>0</v>
      </c>
      <c r="M16" s="111"/>
      <c r="N16" s="110">
        <f t="shared" si="4"/>
        <v>0</v>
      </c>
      <c r="O16" s="111"/>
      <c r="P16" s="110">
        <f t="shared" si="5"/>
        <v>0</v>
      </c>
      <c r="Q16" s="111">
        <v>2</v>
      </c>
      <c r="R16" s="110">
        <f t="shared" si="6"/>
        <v>4</v>
      </c>
      <c r="S16" s="111"/>
      <c r="T16" s="110">
        <f t="shared" si="7"/>
        <v>0</v>
      </c>
      <c r="U16" s="111"/>
      <c r="V16" s="114">
        <f t="shared" si="8"/>
        <v>0</v>
      </c>
      <c r="W16" s="111"/>
      <c r="X16" s="110">
        <f t="shared" si="9"/>
        <v>0</v>
      </c>
      <c r="Y16" s="115">
        <f t="shared" si="10"/>
        <v>104</v>
      </c>
      <c r="Z16" s="109"/>
      <c r="AA16" s="110">
        <f t="shared" si="11"/>
        <v>0</v>
      </c>
      <c r="AB16" s="111"/>
      <c r="AC16" s="110">
        <f t="shared" si="12"/>
        <v>0</v>
      </c>
      <c r="AD16" s="111"/>
      <c r="AE16" s="110">
        <f t="shared" si="13"/>
        <v>0</v>
      </c>
      <c r="AF16" s="111"/>
      <c r="AG16" s="116">
        <f t="shared" si="14"/>
        <v>0</v>
      </c>
      <c r="AH16" s="117">
        <f t="shared" si="15"/>
        <v>0</v>
      </c>
      <c r="AI16" s="109"/>
      <c r="AJ16" s="110">
        <f t="shared" si="16"/>
        <v>0</v>
      </c>
      <c r="AK16" s="111" t="s">
        <v>88</v>
      </c>
      <c r="AL16" s="118">
        <f t="shared" si="17"/>
        <v>12</v>
      </c>
      <c r="AM16" s="111"/>
      <c r="AN16" s="110">
        <f t="shared" si="18"/>
        <v>0</v>
      </c>
      <c r="AO16" s="111"/>
      <c r="AP16" s="110">
        <f t="shared" si="19"/>
        <v>0</v>
      </c>
      <c r="AQ16" s="111"/>
      <c r="AR16" s="110">
        <f t="shared" si="20"/>
        <v>0</v>
      </c>
      <c r="AS16" s="111"/>
      <c r="AT16" s="110">
        <f t="shared" si="21"/>
        <v>0</v>
      </c>
      <c r="AU16" s="111"/>
      <c r="AV16" s="110">
        <f t="shared" si="22"/>
        <v>0</v>
      </c>
      <c r="AW16" s="111"/>
      <c r="AX16" s="118">
        <f t="shared" si="25"/>
        <v>0</v>
      </c>
      <c r="AY16" s="119">
        <f t="shared" si="23"/>
        <v>12</v>
      </c>
      <c r="AZ16" s="120">
        <f t="shared" si="24"/>
        <v>116</v>
      </c>
      <c r="BA16" s="121"/>
      <c r="BB16" s="1"/>
    </row>
    <row r="17" spans="1:54">
      <c r="A17" s="106">
        <v>7</v>
      </c>
      <c r="B17" s="107" t="s">
        <v>112</v>
      </c>
      <c r="C17" s="107" t="s">
        <v>113</v>
      </c>
      <c r="D17" s="108"/>
      <c r="E17" s="109">
        <v>0</v>
      </c>
      <c r="F17" s="110">
        <f t="shared" si="0"/>
        <v>0</v>
      </c>
      <c r="G17" s="111"/>
      <c r="H17" s="110">
        <f t="shared" si="1"/>
        <v>0</v>
      </c>
      <c r="I17" s="112">
        <v>4</v>
      </c>
      <c r="J17" s="113">
        <f t="shared" si="2"/>
        <v>12</v>
      </c>
      <c r="K17" s="111"/>
      <c r="L17" s="110">
        <f t="shared" si="3"/>
        <v>0</v>
      </c>
      <c r="M17" s="111"/>
      <c r="N17" s="110">
        <f t="shared" si="4"/>
        <v>0</v>
      </c>
      <c r="O17" s="111"/>
      <c r="P17" s="110">
        <f t="shared" si="5"/>
        <v>0</v>
      </c>
      <c r="Q17" s="111"/>
      <c r="R17" s="110">
        <f t="shared" si="6"/>
        <v>0</v>
      </c>
      <c r="S17" s="111"/>
      <c r="T17" s="110">
        <f t="shared" si="7"/>
        <v>0</v>
      </c>
      <c r="U17" s="111"/>
      <c r="V17" s="114">
        <f t="shared" si="8"/>
        <v>0</v>
      </c>
      <c r="W17" s="111"/>
      <c r="X17" s="110">
        <f t="shared" si="9"/>
        <v>0</v>
      </c>
      <c r="Y17" s="115">
        <f t="shared" si="10"/>
        <v>12</v>
      </c>
      <c r="Z17" s="109"/>
      <c r="AA17" s="110">
        <f t="shared" si="11"/>
        <v>0</v>
      </c>
      <c r="AB17" s="111"/>
      <c r="AC17" s="110">
        <f t="shared" si="12"/>
        <v>0</v>
      </c>
      <c r="AD17" s="111">
        <v>2</v>
      </c>
      <c r="AE17" s="110">
        <f t="shared" si="13"/>
        <v>6</v>
      </c>
      <c r="AF17" s="111"/>
      <c r="AG17" s="116">
        <f t="shared" si="14"/>
        <v>0</v>
      </c>
      <c r="AH17" s="117">
        <f t="shared" si="15"/>
        <v>6</v>
      </c>
      <c r="AI17" s="109"/>
      <c r="AJ17" s="110">
        <f t="shared" si="16"/>
        <v>0</v>
      </c>
      <c r="AK17" s="111"/>
      <c r="AL17" s="118">
        <f t="shared" si="17"/>
        <v>0</v>
      </c>
      <c r="AM17" s="111"/>
      <c r="AN17" s="110">
        <f t="shared" si="18"/>
        <v>0</v>
      </c>
      <c r="AO17" s="111"/>
      <c r="AP17" s="110">
        <f t="shared" si="19"/>
        <v>0</v>
      </c>
      <c r="AQ17" s="111">
        <v>3</v>
      </c>
      <c r="AR17" s="110">
        <f t="shared" si="20"/>
        <v>3</v>
      </c>
      <c r="AS17" s="111"/>
      <c r="AT17" s="110">
        <f t="shared" si="21"/>
        <v>0</v>
      </c>
      <c r="AU17" s="111"/>
      <c r="AV17" s="110">
        <f t="shared" si="22"/>
        <v>0</v>
      </c>
      <c r="AW17" s="111"/>
      <c r="AX17" s="118">
        <f t="shared" si="25"/>
        <v>0</v>
      </c>
      <c r="AY17" s="119">
        <f t="shared" si="23"/>
        <v>3</v>
      </c>
      <c r="AZ17" s="120">
        <f t="shared" si="24"/>
        <v>21</v>
      </c>
      <c r="BA17" s="121"/>
      <c r="BB17" s="1"/>
    </row>
    <row r="18" spans="1:54">
      <c r="A18" s="123"/>
      <c r="B18" s="124"/>
      <c r="C18" s="124"/>
      <c r="D18" s="125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128"/>
      <c r="BB18" s="10"/>
    </row>
    <row r="19" spans="1:54" ht="15.6">
      <c r="A19" s="129"/>
      <c r="B19" s="123"/>
      <c r="C19" s="123"/>
      <c r="D19" s="130" t="s">
        <v>101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9"/>
      <c r="AX19" s="9"/>
      <c r="AY19" s="123"/>
      <c r="AZ19" s="123"/>
      <c r="BA19" s="123"/>
      <c r="BB19" s="10"/>
    </row>
    <row r="20" spans="1:54">
      <c r="A20" s="123"/>
      <c r="B20" s="123"/>
      <c r="C20" s="123"/>
      <c r="D20" s="10" t="s">
        <v>102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9"/>
      <c r="AX20" s="9"/>
      <c r="AY20" s="123"/>
      <c r="AZ20" s="123"/>
      <c r="BA20" s="131"/>
      <c r="BB20" s="10"/>
    </row>
    <row r="21" spans="1:54">
      <c r="A21" s="123"/>
      <c r="B21" s="123"/>
      <c r="C21" s="123"/>
      <c r="D21" s="123" t="s">
        <v>103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9"/>
      <c r="AX21" s="9"/>
      <c r="AY21" s="9"/>
      <c r="AZ21" s="9"/>
      <c r="BA21" s="9"/>
      <c r="BB21" s="10"/>
    </row>
    <row r="22" spans="1:54" ht="15.6">
      <c r="A22" s="123"/>
      <c r="B22" s="130" t="s">
        <v>114</v>
      </c>
      <c r="C22" s="130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30" t="s">
        <v>104</v>
      </c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9"/>
      <c r="AX22" s="9"/>
      <c r="AY22" s="9"/>
      <c r="AZ22" s="9"/>
      <c r="BA22" s="9"/>
      <c r="BB22" s="10"/>
    </row>
    <row r="23" spans="1:54" ht="15.6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32" t="s">
        <v>108</v>
      </c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9"/>
      <c r="AX23" s="9"/>
      <c r="AY23" s="9"/>
      <c r="AZ23" s="9"/>
      <c r="BA23" s="9"/>
      <c r="BB23" s="10"/>
    </row>
    <row r="24" spans="1:54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9"/>
      <c r="AX24" s="9"/>
      <c r="AY24" s="9"/>
      <c r="AZ24" s="9"/>
      <c r="BA24" s="9"/>
      <c r="BB24" s="10"/>
    </row>
    <row r="25" spans="1:54">
      <c r="A25" s="10"/>
      <c r="B25" s="10"/>
      <c r="C25" s="10"/>
      <c r="D25" s="1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33" t="s">
        <v>105</v>
      </c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10"/>
    </row>
    <row r="26" spans="1:54">
      <c r="A26" s="10"/>
      <c r="B26" s="10"/>
      <c r="C26" s="10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10"/>
    </row>
    <row r="27" spans="1:54">
      <c r="A27" s="10"/>
      <c r="B27" s="10"/>
      <c r="C27" s="10"/>
      <c r="D27" s="1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10"/>
    </row>
    <row r="28" spans="1:54">
      <c r="A28" s="10"/>
      <c r="B28" s="10"/>
      <c r="C28" s="10"/>
      <c r="D28" s="1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10"/>
    </row>
    <row r="29" spans="1:54">
      <c r="E29" s="1"/>
      <c r="F29" s="1"/>
      <c r="G29" s="1"/>
      <c r="H29" s="2"/>
      <c r="I29" s="1"/>
      <c r="J29" s="1"/>
      <c r="K29" s="1"/>
      <c r="L29" s="2"/>
      <c r="M29" s="1"/>
      <c r="N29" s="2"/>
      <c r="O29" s="1"/>
      <c r="P29" s="2"/>
      <c r="Q29" s="1"/>
      <c r="R29" s="2"/>
      <c r="S29" s="1"/>
      <c r="T29" s="2"/>
      <c r="U29" s="1"/>
      <c r="V29" s="2"/>
      <c r="W29" s="1"/>
      <c r="X29" s="2"/>
      <c r="Y29" s="1"/>
      <c r="Z29" s="1"/>
      <c r="AA29" s="2"/>
      <c r="AB29" s="1"/>
      <c r="AC29" s="2"/>
      <c r="AD29" s="1"/>
      <c r="AE29" s="2"/>
      <c r="AF29" s="1"/>
      <c r="AG29" s="2"/>
      <c r="AH29" s="1"/>
      <c r="AI29" s="1"/>
      <c r="AJ29" s="2"/>
      <c r="AK29" s="1"/>
      <c r="AL29" s="2"/>
      <c r="AM29" s="1"/>
      <c r="AN29" s="2"/>
      <c r="AO29" s="1"/>
      <c r="AP29" s="2"/>
      <c r="AQ29" s="1"/>
      <c r="AR29" s="2"/>
      <c r="AS29" s="1"/>
      <c r="AT29" s="2"/>
      <c r="AU29" s="1"/>
      <c r="AV29" s="2"/>
      <c r="AW29" s="1"/>
      <c r="AX29" s="2"/>
      <c r="AY29" s="1"/>
      <c r="AZ29" s="2"/>
      <c r="BA29" s="1"/>
    </row>
    <row r="30" spans="1:54">
      <c r="E30" s="1"/>
      <c r="F30" s="1"/>
      <c r="G30" s="1"/>
      <c r="H30" s="2"/>
      <c r="I30" s="1"/>
      <c r="J30" s="1"/>
      <c r="K30" s="1"/>
      <c r="L30" s="2"/>
      <c r="M30" s="1"/>
      <c r="N30" s="2"/>
      <c r="O30" s="1"/>
      <c r="P30" s="2"/>
      <c r="Q30" s="1"/>
      <c r="R30" s="2"/>
      <c r="S30" s="1"/>
      <c r="T30" s="2"/>
      <c r="U30" s="1"/>
      <c r="V30" s="2"/>
      <c r="W30" s="1"/>
      <c r="X30" s="2"/>
      <c r="Y30" s="1"/>
      <c r="Z30" s="1"/>
      <c r="AA30" s="2"/>
      <c r="AB30" s="1"/>
      <c r="AC30" s="2"/>
      <c r="AD30" s="1"/>
      <c r="AE30" s="2"/>
      <c r="AF30" s="1"/>
      <c r="AG30" s="2"/>
      <c r="AH30" s="1"/>
      <c r="AI30" s="1"/>
      <c r="AJ30" s="2"/>
      <c r="AK30" s="1"/>
      <c r="AL30" s="2"/>
      <c r="AM30" s="1"/>
      <c r="AN30" s="2"/>
      <c r="AO30" s="1"/>
      <c r="AP30" s="2"/>
      <c r="AQ30" s="1"/>
      <c r="AR30" s="2"/>
      <c r="AS30" s="1"/>
      <c r="AT30" s="2"/>
      <c r="AU30" s="1"/>
      <c r="AV30" s="2"/>
      <c r="AW30" s="1"/>
      <c r="AX30" s="2"/>
      <c r="AY30" s="1"/>
      <c r="AZ30" s="2"/>
      <c r="BA30" s="1"/>
    </row>
    <row r="31" spans="1:54">
      <c r="E31" s="1"/>
      <c r="F31" s="1"/>
      <c r="G31" s="1"/>
      <c r="H31" s="2"/>
      <c r="I31" s="1"/>
      <c r="J31" s="1"/>
      <c r="K31" s="1"/>
      <c r="L31" s="2"/>
      <c r="M31" s="1"/>
      <c r="N31" s="2"/>
      <c r="O31" s="1"/>
      <c r="P31" s="2"/>
      <c r="Q31" s="1"/>
      <c r="R31" s="2"/>
      <c r="S31" s="1"/>
      <c r="T31" s="2"/>
      <c r="U31" s="1"/>
      <c r="V31" s="2"/>
      <c r="W31" s="1"/>
      <c r="X31" s="2"/>
      <c r="Y31" s="1"/>
      <c r="Z31" s="1"/>
      <c r="AA31" s="2"/>
      <c r="AB31" s="1"/>
      <c r="AC31" s="2"/>
      <c r="AD31" s="1"/>
      <c r="AE31" s="2"/>
      <c r="AF31" s="1"/>
      <c r="AG31" s="2"/>
      <c r="AH31" s="1"/>
      <c r="AI31" s="1"/>
      <c r="AJ31" s="2"/>
      <c r="AK31" s="1"/>
      <c r="AL31" s="2"/>
      <c r="AM31" s="1"/>
      <c r="AN31" s="2"/>
      <c r="AO31" s="1"/>
      <c r="AP31" s="2"/>
      <c r="AQ31" s="1"/>
      <c r="AR31" s="2"/>
      <c r="AS31" s="1"/>
      <c r="AT31" s="2"/>
      <c r="AU31" s="1"/>
      <c r="AV31" s="2"/>
      <c r="AW31" s="1"/>
      <c r="AX31" s="2"/>
      <c r="AY31" s="1"/>
      <c r="AZ31" s="2"/>
      <c r="BA31" s="1"/>
    </row>
    <row r="32" spans="1:54">
      <c r="E32" s="1"/>
      <c r="F32" s="1"/>
      <c r="G32" s="1"/>
      <c r="H32" s="2"/>
      <c r="I32" s="1"/>
      <c r="J32" s="1"/>
      <c r="K32" s="1"/>
      <c r="L32" s="2"/>
      <c r="M32" s="1"/>
      <c r="N32" s="2"/>
      <c r="O32" s="1"/>
      <c r="P32" s="2"/>
      <c r="Q32" s="1"/>
      <c r="R32" s="2"/>
      <c r="S32" s="1"/>
      <c r="T32" s="2"/>
      <c r="U32" s="1"/>
      <c r="V32" s="2"/>
      <c r="W32" s="1"/>
      <c r="X32" s="2"/>
      <c r="Y32" s="1"/>
      <c r="Z32" s="1"/>
      <c r="AA32" s="2"/>
      <c r="AB32" s="1"/>
      <c r="AC32" s="2"/>
      <c r="AD32" s="1"/>
      <c r="AE32" s="2"/>
      <c r="AF32" s="1"/>
      <c r="AG32" s="2"/>
      <c r="AH32" s="1"/>
      <c r="AI32" s="1"/>
      <c r="AJ32" s="2"/>
      <c r="AK32" s="1"/>
      <c r="AL32" s="2"/>
      <c r="AM32" s="1"/>
      <c r="AN32" s="2"/>
      <c r="AO32" s="1"/>
      <c r="AP32" s="2"/>
      <c r="AQ32" s="1"/>
      <c r="AR32" s="2"/>
      <c r="AS32" s="1"/>
      <c r="AT32" s="2"/>
      <c r="AU32" s="1"/>
      <c r="AV32" s="2"/>
      <c r="AW32" s="1"/>
      <c r="AX32" s="2"/>
      <c r="AY32" s="1"/>
      <c r="AZ32" s="2"/>
      <c r="BA32" s="1"/>
    </row>
    <row r="33" spans="5:53">
      <c r="E33" s="1"/>
      <c r="F33" s="1"/>
      <c r="G33" s="1"/>
      <c r="H33" s="2"/>
      <c r="I33" s="1"/>
      <c r="J33" s="1"/>
      <c r="K33" s="1"/>
      <c r="L33" s="2"/>
      <c r="M33" s="1"/>
      <c r="N33" s="2"/>
      <c r="O33" s="1"/>
      <c r="P33" s="2"/>
      <c r="Q33" s="1"/>
      <c r="R33" s="2"/>
      <c r="S33" s="1"/>
      <c r="T33" s="2"/>
      <c r="U33" s="1"/>
      <c r="V33" s="2"/>
      <c r="W33" s="1"/>
      <c r="X33" s="2"/>
      <c r="Y33" s="1"/>
      <c r="Z33" s="1"/>
      <c r="AA33" s="2"/>
      <c r="AB33" s="1"/>
      <c r="AC33" s="2"/>
      <c r="AD33" s="1"/>
      <c r="AE33" s="2"/>
      <c r="AF33" s="1"/>
      <c r="AG33" s="2"/>
      <c r="AH33" s="1"/>
      <c r="AI33" s="1"/>
      <c r="AJ33" s="2"/>
      <c r="AK33" s="1"/>
      <c r="AL33" s="2"/>
      <c r="AM33" s="1"/>
      <c r="AN33" s="2"/>
      <c r="AO33" s="1"/>
      <c r="AP33" s="2"/>
      <c r="AQ33" s="1"/>
      <c r="AR33" s="2"/>
      <c r="AS33" s="1"/>
      <c r="AT33" s="2"/>
      <c r="AU33" s="1"/>
      <c r="AV33" s="2"/>
      <c r="AW33" s="1"/>
      <c r="AX33" s="2"/>
      <c r="AY33" s="1"/>
      <c r="AZ33" s="2"/>
      <c r="BA33" s="1"/>
    </row>
  </sheetData>
  <mergeCells count="8">
    <mergeCell ref="W8:X8"/>
    <mergeCell ref="A8:D8"/>
    <mergeCell ref="E8:F8"/>
    <mergeCell ref="I8:J8"/>
    <mergeCell ref="K8:L8"/>
    <mergeCell ref="O8:P8"/>
    <mergeCell ref="Q8:T8"/>
    <mergeCell ref="U8:V8"/>
  </mergeCells>
  <pageMargins left="0.31496062992125984" right="0.11811023622047245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2019-04-19T13:51:38Z</dcterms:modified>
</cp:coreProperties>
</file>