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230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AX17" i="1"/>
  <c r="AV17"/>
  <c r="AT17"/>
  <c r="AR17"/>
  <c r="AP17"/>
  <c r="AN17"/>
  <c r="AL17"/>
  <c r="AJ17"/>
  <c r="AG17"/>
  <c r="AE17"/>
  <c r="AC17"/>
  <c r="AA17"/>
  <c r="X17"/>
  <c r="V17"/>
  <c r="T17"/>
  <c r="R17"/>
  <c r="P17"/>
  <c r="N17"/>
  <c r="L17"/>
  <c r="J17"/>
  <c r="H17"/>
  <c r="F17"/>
  <c r="AX16"/>
  <c r="AV16"/>
  <c r="AT16"/>
  <c r="AR16"/>
  <c r="AP16"/>
  <c r="AN16"/>
  <c r="AL16"/>
  <c r="AJ16"/>
  <c r="AG16"/>
  <c r="AE16"/>
  <c r="AC16"/>
  <c r="AA16"/>
  <c r="X16"/>
  <c r="V16"/>
  <c r="T16"/>
  <c r="R16"/>
  <c r="P16"/>
  <c r="N16"/>
  <c r="L16"/>
  <c r="J16"/>
  <c r="H16"/>
  <c r="F16"/>
  <c r="AX15"/>
  <c r="AV15"/>
  <c r="AR15"/>
  <c r="AP15"/>
  <c r="AN15"/>
  <c r="AL15"/>
  <c r="AJ15"/>
  <c r="AG15"/>
  <c r="AE15"/>
  <c r="AC15"/>
  <c r="AA15"/>
  <c r="X15"/>
  <c r="V15"/>
  <c r="T15"/>
  <c r="R15"/>
  <c r="P15"/>
  <c r="N15"/>
  <c r="L15"/>
  <c r="J15"/>
  <c r="H15"/>
  <c r="F15"/>
  <c r="AX14"/>
  <c r="AV14"/>
  <c r="AT14"/>
  <c r="AR14"/>
  <c r="AP14"/>
  <c r="AN14"/>
  <c r="AL14"/>
  <c r="AJ14"/>
  <c r="AG14"/>
  <c r="AE14"/>
  <c r="AC14"/>
  <c r="AA14"/>
  <c r="X14"/>
  <c r="V14"/>
  <c r="T14"/>
  <c r="R14"/>
  <c r="P14"/>
  <c r="N14"/>
  <c r="L14"/>
  <c r="J14"/>
  <c r="H14"/>
  <c r="F14"/>
  <c r="AX13"/>
  <c r="AV13"/>
  <c r="AT13"/>
  <c r="AR13"/>
  <c r="AP13"/>
  <c r="AN13"/>
  <c r="AL13"/>
  <c r="AJ13"/>
  <c r="AG13"/>
  <c r="AE13"/>
  <c r="AC13"/>
  <c r="AA13"/>
  <c r="X13"/>
  <c r="V13"/>
  <c r="T13"/>
  <c r="R13"/>
  <c r="P13"/>
  <c r="N13"/>
  <c r="L13"/>
  <c r="J13"/>
  <c r="H13"/>
  <c r="F13"/>
  <c r="AX12"/>
  <c r="AV12"/>
  <c r="AT12"/>
  <c r="AR12"/>
  <c r="AP12"/>
  <c r="AN12"/>
  <c r="AL12"/>
  <c r="AJ12"/>
  <c r="AG12"/>
  <c r="AE12"/>
  <c r="AC12"/>
  <c r="X12"/>
  <c r="V12"/>
  <c r="T12"/>
  <c r="R12"/>
  <c r="P12"/>
  <c r="N12"/>
  <c r="L12"/>
  <c r="J12"/>
  <c r="F12"/>
  <c r="AX11"/>
  <c r="AV11"/>
  <c r="AT11"/>
  <c r="AR11"/>
  <c r="AP11"/>
  <c r="AN11"/>
  <c r="AL11"/>
  <c r="AJ11"/>
  <c r="AG11"/>
  <c r="AE11"/>
  <c r="AC11"/>
  <c r="AA11"/>
  <c r="X11"/>
  <c r="V11"/>
  <c r="T11"/>
  <c r="R11"/>
  <c r="P11"/>
  <c r="N11"/>
  <c r="L11"/>
  <c r="J11"/>
  <c r="H11"/>
  <c r="F11"/>
  <c r="AX10"/>
  <c r="AV10"/>
  <c r="AT10"/>
  <c r="AR10"/>
  <c r="AP10"/>
  <c r="AN10"/>
  <c r="AL10"/>
  <c r="AJ10"/>
  <c r="AG10"/>
  <c r="AE10"/>
  <c r="AC10"/>
  <c r="AA10"/>
  <c r="X10"/>
  <c r="V10"/>
  <c r="T10"/>
  <c r="R10"/>
  <c r="P10"/>
  <c r="N10"/>
  <c r="L10"/>
  <c r="J10"/>
  <c r="H10"/>
  <c r="F10"/>
  <c r="AX9"/>
  <c r="AV9"/>
  <c r="AT9"/>
  <c r="AR9"/>
  <c r="AP9"/>
  <c r="AN9"/>
  <c r="AL9"/>
  <c r="AJ9"/>
  <c r="AG9"/>
  <c r="AE9"/>
  <c r="AC9"/>
  <c r="AA9"/>
  <c r="X9"/>
  <c r="V9"/>
  <c r="T9"/>
  <c r="R9"/>
  <c r="P9"/>
  <c r="N9"/>
  <c r="L9"/>
  <c r="J9"/>
  <c r="H9"/>
  <c r="F9"/>
  <c r="AX8"/>
  <c r="AV8"/>
  <c r="AT8"/>
  <c r="AR8"/>
  <c r="AP8"/>
  <c r="AN8"/>
  <c r="AL8"/>
  <c r="AJ8"/>
  <c r="AG8"/>
  <c r="AE8"/>
  <c r="AC8"/>
  <c r="AA8"/>
  <c r="X8"/>
  <c r="V8"/>
  <c r="T8"/>
  <c r="R8"/>
  <c r="P8"/>
  <c r="N8"/>
  <c r="L8"/>
  <c r="J8"/>
  <c r="H8"/>
  <c r="F8"/>
  <c r="AH9" l="1"/>
  <c r="AH15"/>
  <c r="AY15"/>
  <c r="AH8"/>
  <c r="AH12"/>
  <c r="AY11"/>
  <c r="Y16"/>
  <c r="AY8"/>
  <c r="Y9"/>
  <c r="AH10"/>
  <c r="Y13"/>
  <c r="AH14"/>
  <c r="AH17"/>
  <c r="AY9"/>
  <c r="Y10"/>
  <c r="AH11"/>
  <c r="AY16"/>
  <c r="Y17"/>
  <c r="AY13"/>
  <c r="Y14"/>
  <c r="Y15"/>
  <c r="AZ15" s="1"/>
  <c r="AY10"/>
  <c r="Y11"/>
  <c r="AH13"/>
  <c r="AY17"/>
  <c r="Y8"/>
  <c r="Y12"/>
  <c r="AY14"/>
  <c r="AH16"/>
  <c r="AZ11" l="1"/>
  <c r="AZ8"/>
  <c r="AZ13"/>
  <c r="AZ16"/>
  <c r="AZ10"/>
  <c r="AZ12"/>
  <c r="AZ14"/>
  <c r="AZ9"/>
  <c r="AZ17"/>
</calcChain>
</file>

<file path=xl/sharedStrings.xml><?xml version="1.0" encoding="utf-8"?>
<sst xmlns="http://schemas.openxmlformats.org/spreadsheetml/2006/main" count="146" uniqueCount="117">
  <si>
    <t xml:space="preserve">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</si>
  <si>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</si>
  <si>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</si>
  <si>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</si>
  <si>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</si>
  <si>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</si>
  <si>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</si>
  <si>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</si>
  <si>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</si>
  <si>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</si>
  <si>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</si>
  <si>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</si>
  <si>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</si>
  <si>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</si>
  <si>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</si>
  <si>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</si>
  <si>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</si>
  <si>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</si>
  <si>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</si>
  <si>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</si>
  <si>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</si>
  <si>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</si>
  <si>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</si>
  <si>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</si>
  <si>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</si>
  <si>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</si>
  <si>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</si>
  <si>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</si>
  <si>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</si>
  <si>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</si>
  <si>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</si>
  <si>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</si>
  <si>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</si>
  <si>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</si>
  <si>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</si>
  <si>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</si>
  <si>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</si>
  <si>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</si>
  <si>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</si>
  <si>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</si>
  <si>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</si>
  <si>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</si>
  <si>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</si>
  <si>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</si>
  <si>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</si>
  <si>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</si>
  <si>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</si>
  <si>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</si>
  <si>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</si>
  <si>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</si>
  <si>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</si>
  <si>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</si>
  <si>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</si>
  <si>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</si>
  <si>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</si>
  <si>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</si>
  <si>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</si>
  <si>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</si>
  <si>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</si>
  <si>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</si>
  <si>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</si>
  <si>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</si>
  <si>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</si>
  <si>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</si>
  <si>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</si>
  <si>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</si>
  <si>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</si>
  <si>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</si>
  <si>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</si>
  <si>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</si>
  <si>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</si>
  <si>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</si>
  <si>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</si>
  <si>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</si>
  <si>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</si>
  <si>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</si>
  <si>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</si>
  <si>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</si>
  <si>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</si>
  <si>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</si>
  <si>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</si>
  <si>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</si>
  <si>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</si>
  <si>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</si>
  <si>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</si>
  <si>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</si>
  <si>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</si>
  <si>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</si>
  <si>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</si>
  <si>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</si>
  <si>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</si>
  <si>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>SORRENTINO</t>
  </si>
  <si>
    <t>ANIELLO</t>
  </si>
  <si>
    <t>CESARANO</t>
  </si>
  <si>
    <t>CINZIA</t>
  </si>
  <si>
    <t>CEPPARULO</t>
  </si>
  <si>
    <t>GIUSEPPINA</t>
  </si>
  <si>
    <t>CUOMO</t>
  </si>
  <si>
    <t>GIOVANNI</t>
  </si>
  <si>
    <t>SOMMA</t>
  </si>
  <si>
    <t>CAPASSO</t>
  </si>
  <si>
    <t>RAFFAELE</t>
  </si>
  <si>
    <t>SCHETTINO</t>
  </si>
  <si>
    <t>ANNA</t>
  </si>
  <si>
    <t>CRISCUOLO</t>
  </si>
  <si>
    <t>ROSSELLA</t>
  </si>
  <si>
    <t xml:space="preserve"> </t>
  </si>
  <si>
    <t xml:space="preserve">       </t>
  </si>
  <si>
    <t xml:space="preserve">   IL DIRIGENTE SCOLASTICO</t>
  </si>
  <si>
    <t>Prof.ssa Giuseppina Principe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</si>
  <si>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2018/19   ISTITUTO  IPSSEOA VIVIANI"</t>
    </r>
  </si>
  <si>
    <t>Lab. Enogastronomia B020</t>
  </si>
  <si>
    <t xml:space="preserve">SAVARESE </t>
  </si>
  <si>
    <t>GIUSEPPE</t>
  </si>
  <si>
    <t>SACRISTANO</t>
  </si>
  <si>
    <t>ANTONIO</t>
  </si>
  <si>
    <t>Castellammare di Stabia, 20/04/2019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</si>
</sst>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</fills>
  <borders count="38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Protection="1">
      <protection locked="0"/>
    </xf>
    <xf numFmtId="0" fontId="13" fillId="0" borderId="6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4" fillId="0" borderId="7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5" borderId="11" xfId="0" applyFill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5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Protection="1">
      <protection locked="0"/>
    </xf>
    <xf numFmtId="0" fontId="15" fillId="2" borderId="18" xfId="0" applyFont="1" applyFill="1" applyBorder="1" applyProtection="1">
      <protection locked="0"/>
    </xf>
    <xf numFmtId="0" fontId="15" fillId="2" borderId="10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5" fillId="4" borderId="11" xfId="0" applyFont="1" applyFill="1" applyBorder="1" applyProtection="1">
      <protection locked="0"/>
    </xf>
    <xf numFmtId="0" fontId="15" fillId="0" borderId="10" xfId="0" applyFont="1" applyBorder="1" applyProtection="1">
      <protection locked="0"/>
    </xf>
    <xf numFmtId="0" fontId="15" fillId="5" borderId="11" xfId="0" applyFont="1" applyFill="1" applyBorder="1" applyProtection="1">
      <protection locked="0"/>
    </xf>
    <xf numFmtId="0" fontId="0" fillId="0" borderId="19" xfId="0" applyFont="1" applyBorder="1" applyAlignment="1" applyProtection="1">
      <alignment horizontal="left" textRotation="90"/>
    </xf>
    <xf numFmtId="0" fontId="0" fillId="0" borderId="20" xfId="0" applyFont="1" applyBorder="1" applyAlignment="1" applyProtection="1">
      <alignment horizontal="center"/>
    </xf>
    <xf numFmtId="0" fontId="17" fillId="0" borderId="21" xfId="0" applyFont="1" applyBorder="1" applyAlignment="1" applyProtection="1">
      <alignment horizontal="right" vertical="top" textRotation="90" wrapText="1"/>
    </xf>
    <xf numFmtId="0" fontId="17" fillId="5" borderId="23" xfId="0" applyFont="1" applyFill="1" applyBorder="1" applyAlignment="1" applyProtection="1">
      <alignment textRotation="90" wrapText="1"/>
    </xf>
    <xf numFmtId="0" fontId="1" fillId="0" borderId="25" xfId="0" applyFont="1" applyFill="1" applyBorder="1" applyAlignment="1" applyProtection="1">
      <alignment textRotation="90"/>
      <protection hidden="1"/>
    </xf>
    <xf numFmtId="0" fontId="15" fillId="0" borderId="26" xfId="0" applyFont="1" applyBorder="1" applyAlignment="1" applyProtection="1">
      <alignment horizontal="center"/>
    </xf>
    <xf numFmtId="0" fontId="15" fillId="0" borderId="27" xfId="0" applyFont="1" applyFill="1" applyBorder="1" applyAlignment="1" applyProtection="1">
      <alignment horizontal="center"/>
      <protection locked="0"/>
    </xf>
    <xf numFmtId="0" fontId="15" fillId="0" borderId="28" xfId="0" applyFont="1" applyFill="1" applyBorder="1" applyAlignment="1" applyProtection="1">
      <alignment horizontal="center"/>
      <protection locked="0"/>
    </xf>
    <xf numFmtId="49" fontId="15" fillId="0" borderId="29" xfId="0" applyNumberFormat="1" applyFont="1" applyFill="1" applyBorder="1" applyAlignment="1" applyProtection="1">
      <alignment horizontal="center"/>
      <protection locked="0"/>
    </xf>
    <xf numFmtId="49" fontId="15" fillId="6" borderId="30" xfId="0" applyNumberFormat="1" applyFont="1" applyFill="1" applyBorder="1" applyProtection="1">
      <protection locked="0"/>
    </xf>
    <xf numFmtId="49" fontId="15" fillId="0" borderId="31" xfId="0" applyNumberFormat="1" applyFont="1" applyFill="1" applyBorder="1" applyAlignment="1" applyProtection="1">
      <alignment horizontal="center"/>
      <protection locked="0"/>
    </xf>
    <xf numFmtId="49" fontId="15" fillId="6" borderId="31" xfId="0" applyNumberFormat="1" applyFont="1" applyFill="1" applyBorder="1" applyAlignment="1" applyProtection="1">
      <alignment horizontal="center"/>
      <protection locked="0"/>
    </xf>
    <xf numFmtId="49" fontId="15" fillId="0" borderId="31" xfId="0" applyNumberFormat="1" applyFont="1" applyFill="1" applyBorder="1" applyAlignment="1" applyProtection="1">
      <alignment horizontal="center"/>
      <protection hidden="1"/>
    </xf>
    <xf numFmtId="49" fontId="15" fillId="6" borderId="28" xfId="0" applyNumberFormat="1" applyFont="1" applyFill="1" applyBorder="1" applyAlignment="1" applyProtection="1">
      <alignment horizontal="center"/>
      <protection locked="0"/>
    </xf>
    <xf numFmtId="49" fontId="22" fillId="0" borderId="28" xfId="0" applyNumberFormat="1" applyFont="1" applyFill="1" applyBorder="1" applyAlignment="1" applyProtection="1">
      <alignment horizontal="center"/>
      <protection locked="0"/>
    </xf>
    <xf numFmtId="49" fontId="15" fillId="0" borderId="28" xfId="0" applyNumberFormat="1" applyFont="1" applyFill="1" applyBorder="1" applyAlignment="1" applyProtection="1">
      <alignment horizontal="center"/>
      <protection hidden="1"/>
    </xf>
    <xf numFmtId="49" fontId="22" fillId="0" borderId="28" xfId="0" applyNumberFormat="1" applyFont="1" applyFill="1" applyBorder="1" applyAlignment="1" applyProtection="1">
      <alignment horizontal="center"/>
      <protection hidden="1"/>
    </xf>
    <xf numFmtId="49" fontId="15" fillId="0" borderId="32" xfId="0" applyNumberFormat="1" applyFont="1" applyFill="1" applyBorder="1" applyAlignment="1" applyProtection="1">
      <alignment horizontal="center"/>
      <protection hidden="1"/>
    </xf>
    <xf numFmtId="49" fontId="15" fillId="3" borderId="33" xfId="0" applyNumberFormat="1" applyFont="1" applyFill="1" applyBorder="1" applyAlignment="1" applyProtection="1">
      <alignment horizontal="center"/>
      <protection locked="0"/>
    </xf>
    <xf numFmtId="49" fontId="15" fillId="6" borderId="30" xfId="0" applyNumberFormat="1" applyFont="1" applyFill="1" applyBorder="1" applyAlignment="1" applyProtection="1">
      <alignment horizontal="center"/>
      <protection locked="0"/>
    </xf>
    <xf numFmtId="49" fontId="15" fillId="6" borderId="32" xfId="0" applyNumberFormat="1" applyFont="1" applyFill="1" applyBorder="1" applyAlignment="1" applyProtection="1">
      <alignment horizontal="center"/>
      <protection locked="0"/>
    </xf>
    <xf numFmtId="49" fontId="15" fillId="4" borderId="33" xfId="0" applyNumberFormat="1" applyFont="1" applyFill="1" applyBorder="1" applyAlignment="1" applyProtection="1">
      <alignment horizontal="center"/>
      <protection locked="0"/>
    </xf>
    <xf numFmtId="49" fontId="15" fillId="5" borderId="33" xfId="0" applyNumberFormat="1" applyFont="1" applyFill="1" applyBorder="1" applyAlignment="1" applyProtection="1">
      <alignment horizontal="center"/>
      <protection locked="0"/>
    </xf>
    <xf numFmtId="49" fontId="15" fillId="0" borderId="34" xfId="0" applyNumberFormat="1" applyFont="1" applyFill="1" applyBorder="1" applyAlignment="1" applyProtection="1">
      <alignment horizontal="center"/>
      <protection hidden="1"/>
    </xf>
    <xf numFmtId="49" fontId="23" fillId="0" borderId="35" xfId="0" applyNumberFormat="1" applyFont="1" applyFill="1" applyBorder="1" applyAlignment="1" applyProtection="1">
      <protection locked="0"/>
    </xf>
    <xf numFmtId="0" fontId="15" fillId="0" borderId="16" xfId="0" applyFont="1" applyFill="1" applyBorder="1" applyProtection="1">
      <protection locked="0"/>
    </xf>
    <xf numFmtId="0" fontId="15" fillId="0" borderId="16" xfId="0" applyFont="1" applyBorder="1" applyProtection="1"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15" fillId="6" borderId="14" xfId="0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horizontal="center"/>
      <protection hidden="1"/>
    </xf>
    <xf numFmtId="0" fontId="15" fillId="6" borderId="16" xfId="0" applyFont="1" applyFill="1" applyBorder="1" applyAlignment="1" applyProtection="1">
      <alignment horizontal="center"/>
      <protection locked="0"/>
    </xf>
    <xf numFmtId="0" fontId="15" fillId="6" borderId="17" xfId="0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horizontal="center"/>
      <protection locked="0"/>
    </xf>
    <xf numFmtId="0" fontId="15" fillId="0" borderId="24" xfId="0" applyFont="1" applyFill="1" applyBorder="1" applyAlignment="1" applyProtection="1">
      <alignment horizontal="center"/>
      <protection hidden="1"/>
    </xf>
    <xf numFmtId="0" fontId="15" fillId="3" borderId="36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hidden="1"/>
    </xf>
    <xf numFmtId="0" fontId="15" fillId="4" borderId="23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hidden="1"/>
    </xf>
    <xf numFmtId="0" fontId="15" fillId="5" borderId="23" xfId="0" applyFont="1" applyFill="1" applyBorder="1" applyAlignment="1" applyProtection="1">
      <alignment horizontal="center"/>
      <protection locked="0"/>
    </xf>
    <xf numFmtId="0" fontId="24" fillId="0" borderId="8" xfId="0" applyFont="1" applyFill="1" applyBorder="1" applyAlignment="1" applyProtection="1">
      <alignment horizontal="center"/>
      <protection hidden="1"/>
    </xf>
    <xf numFmtId="0" fontId="25" fillId="0" borderId="37" xfId="0" applyFont="1" applyFill="1" applyBorder="1" applyAlignment="1" applyProtection="1">
      <alignment horizontal="center"/>
      <protection locked="0"/>
    </xf>
    <xf numFmtId="0" fontId="25" fillId="0" borderId="16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5" fillId="6" borderId="10" xfId="0" applyFont="1" applyFill="1" applyBorder="1" applyAlignment="1" applyProtection="1">
      <alignment textRotation="90" shrinkToFit="1"/>
    </xf>
    <xf numFmtId="0" fontId="17" fillId="0" borderId="10" xfId="0" applyFont="1" applyBorder="1" applyAlignment="1" applyProtection="1">
      <alignment textRotation="90" shrinkToFit="1"/>
    </xf>
    <xf numFmtId="0" fontId="17" fillId="0" borderId="16" xfId="0" applyFont="1" applyBorder="1" applyAlignment="1" applyProtection="1">
      <alignment horizontal="right" vertical="top" textRotation="90" shrinkToFit="1"/>
      <protection hidden="1"/>
    </xf>
    <xf numFmtId="0" fontId="15" fillId="6" borderId="16" xfId="0" applyFont="1" applyFill="1" applyBorder="1" applyAlignment="1" applyProtection="1">
      <alignment horizontal="right" vertical="top" textRotation="90" shrinkToFit="1"/>
    </xf>
    <xf numFmtId="0" fontId="19" fillId="0" borderId="16" xfId="0" applyFont="1" applyBorder="1" applyAlignment="1" applyProtection="1">
      <alignment horizontal="left" vertical="center" textRotation="90" shrinkToFit="1"/>
    </xf>
    <xf numFmtId="0" fontId="17" fillId="0" borderId="16" xfId="0" applyFont="1" applyBorder="1" applyAlignment="1" applyProtection="1">
      <alignment textRotation="90" shrinkToFit="1"/>
      <protection hidden="1"/>
    </xf>
    <xf numFmtId="0" fontId="19" fillId="0" borderId="16" xfId="0" applyFont="1" applyBorder="1" applyAlignment="1" applyProtection="1">
      <alignment horizontal="left" vertical="center" textRotation="90" shrinkToFit="1"/>
      <protection hidden="1"/>
    </xf>
    <xf numFmtId="0" fontId="15" fillId="6" borderId="16" xfId="0" applyFont="1" applyFill="1" applyBorder="1" applyAlignment="1" applyProtection="1">
      <alignment textRotation="90" shrinkToFit="1"/>
    </xf>
    <xf numFmtId="0" fontId="17" fillId="3" borderId="11" xfId="0" applyFont="1" applyFill="1" applyBorder="1" applyAlignment="1" applyProtection="1">
      <alignment textRotation="90" shrinkToFit="1"/>
    </xf>
    <xf numFmtId="0" fontId="15" fillId="6" borderId="14" xfId="0" applyFont="1" applyFill="1" applyBorder="1" applyAlignment="1" applyProtection="1">
      <alignment textRotation="90" shrinkToFit="1"/>
    </xf>
    <xf numFmtId="0" fontId="17" fillId="0" borderId="10" xfId="0" applyFont="1" applyBorder="1" applyAlignment="1" applyProtection="1">
      <alignment textRotation="90" shrinkToFit="1"/>
      <protection hidden="1"/>
    </xf>
    <xf numFmtId="0" fontId="15" fillId="6" borderId="9" xfId="0" applyFont="1" applyFill="1" applyBorder="1" applyAlignment="1" applyProtection="1">
      <alignment textRotation="90" shrinkToFit="1"/>
    </xf>
    <xf numFmtId="0" fontId="17" fillId="0" borderId="15" xfId="0" applyFont="1" applyBorder="1" applyAlignment="1" applyProtection="1">
      <alignment textRotation="90" shrinkToFit="1"/>
      <protection hidden="1"/>
    </xf>
    <xf numFmtId="0" fontId="17" fillId="4" borderId="23" xfId="0" applyFont="1" applyFill="1" applyBorder="1" applyAlignment="1" applyProtection="1">
      <alignment textRotation="90" shrinkToFit="1"/>
    </xf>
    <xf numFmtId="0" fontId="17" fillId="0" borderId="24" xfId="0" applyFont="1" applyBorder="1" applyAlignment="1" applyProtection="1">
      <alignment textRotation="90" shrinkToFit="1"/>
      <protection hidden="1"/>
    </xf>
    <xf numFmtId="0" fontId="21" fillId="0" borderId="22" xfId="0" applyFont="1" applyBorder="1" applyAlignment="1" applyProtection="1">
      <alignment textRotation="90" wrapText="1" shrinkToFit="1"/>
      <protection hidden="1"/>
    </xf>
    <xf numFmtId="0" fontId="26" fillId="0" borderId="0" xfId="0" applyFont="1"/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171450</xdr:rowOff>
    </xdr:from>
    <xdr:to>
      <xdr:col>4</xdr:col>
      <xdr:colOff>180975</xdr:colOff>
      <xdr:row>1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2047875" y="2276475"/>
          <a:ext cx="3619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3"/>
  <sheetViews>
    <sheetView tabSelected="1" zoomScale="110" zoomScaleNormal="110" workbookViewId="0">
      <selection activeCell="B22" sqref="B22"/>
    </sheetView>
  </sheetViews>
  <sheetFormatPr defaultRowHeight="14.4"/>
  <cols>
    <col min="1" max="1" width="3.44140625" customWidth="1"/>
    <col min="2" max="2" width="12.5546875" customWidth="1"/>
    <col min="3" max="3" width="11" customWidth="1"/>
    <col min="4" max="4" width="3.33203125" customWidth="1"/>
    <col min="5" max="6" width="3.6640625" customWidth="1"/>
    <col min="7" max="7" width="2.33203125" customWidth="1"/>
    <col min="8" max="14" width="3.6640625" customWidth="1"/>
    <col min="15" max="15" width="2.33203125" customWidth="1"/>
    <col min="16" max="44" width="3.6640625" customWidth="1"/>
    <col min="45" max="45" width="4" customWidth="1"/>
    <col min="46" max="51" width="3.6640625" customWidth="1"/>
    <col min="52" max="53" width="5.5546875" customWidth="1"/>
  </cols>
  <sheetData>
    <row r="1" spans="1:53">
      <c r="E1" s="1"/>
      <c r="F1" s="1"/>
      <c r="G1" s="1"/>
      <c r="H1" s="2"/>
      <c r="I1" s="1"/>
      <c r="J1" s="1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2"/>
      <c r="W1" s="1"/>
      <c r="X1" s="2"/>
      <c r="Y1" s="1"/>
      <c r="Z1" s="1"/>
      <c r="AA1" s="2"/>
      <c r="AB1" s="1"/>
      <c r="AC1" s="2"/>
      <c r="AD1" s="1"/>
      <c r="AE1" s="2"/>
      <c r="AF1" s="1"/>
      <c r="AG1" s="2"/>
      <c r="AH1" s="1"/>
      <c r="AI1" s="1"/>
      <c r="AJ1" s="2"/>
      <c r="AK1" s="1"/>
      <c r="AL1" s="2"/>
      <c r="AM1" s="1"/>
      <c r="AN1" s="2"/>
      <c r="AO1" s="1"/>
      <c r="AP1" s="2"/>
      <c r="AQ1" s="1"/>
      <c r="AR1" s="2"/>
      <c r="AS1" s="1"/>
      <c r="AT1" s="2"/>
      <c r="AU1" s="1"/>
      <c r="AV1" s="2"/>
      <c r="AW1" s="1"/>
      <c r="AX1" s="2"/>
      <c r="AZ1" s="3"/>
    </row>
    <row r="2" spans="1:53" ht="17.399999999999999" thickBot="1">
      <c r="B2" s="4"/>
      <c r="C2" s="5"/>
      <c r="D2" s="6"/>
      <c r="E2" s="7"/>
      <c r="F2" s="8" t="s">
        <v>110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1"/>
      <c r="AA2" s="11"/>
      <c r="AB2" s="11"/>
      <c r="AC2" s="11"/>
      <c r="AD2" s="11"/>
      <c r="AE2" s="11"/>
      <c r="AF2" s="11"/>
      <c r="AG2" s="11"/>
      <c r="AH2" s="9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0"/>
      <c r="AY2" s="10"/>
      <c r="AZ2" s="10"/>
      <c r="BA2" s="10"/>
    </row>
    <row r="3" spans="1:53" ht="17.399999999999999" thickBot="1">
      <c r="A3" s="12"/>
      <c r="B3" s="4"/>
      <c r="C3" s="5"/>
      <c r="D3" s="6"/>
      <c r="E3" s="13"/>
      <c r="F3" s="14" t="s">
        <v>0</v>
      </c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9"/>
      <c r="Z3" s="20"/>
      <c r="AA3" s="21" t="s">
        <v>1</v>
      </c>
      <c r="AB3" s="22"/>
      <c r="AC3" s="23"/>
      <c r="AD3" s="23"/>
      <c r="AE3" s="23"/>
      <c r="AF3" s="23"/>
      <c r="AG3" s="23"/>
      <c r="AH3" s="24"/>
      <c r="AI3" s="23"/>
      <c r="AJ3" s="25" t="s">
        <v>2</v>
      </c>
      <c r="AK3" s="26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7"/>
      <c r="AY3" s="28"/>
      <c r="AZ3" s="10"/>
      <c r="BA3" s="10"/>
    </row>
    <row r="4" spans="1:53">
      <c r="A4" s="29"/>
      <c r="B4" s="30"/>
      <c r="C4" s="30"/>
      <c r="D4" s="10"/>
      <c r="E4" s="31"/>
      <c r="F4" s="32" t="s">
        <v>3</v>
      </c>
      <c r="G4" s="33" t="s">
        <v>4</v>
      </c>
      <c r="H4" s="34"/>
      <c r="I4" s="35"/>
      <c r="J4" s="18" t="s">
        <v>5</v>
      </c>
      <c r="K4" s="36" t="s">
        <v>6</v>
      </c>
      <c r="L4" s="37"/>
      <c r="M4" s="38"/>
      <c r="N4" s="18" t="s">
        <v>7</v>
      </c>
      <c r="O4" s="39" t="s">
        <v>8</v>
      </c>
      <c r="P4" s="18"/>
      <c r="Q4" s="40"/>
      <c r="R4" s="36" t="s">
        <v>9</v>
      </c>
      <c r="S4" s="36"/>
      <c r="T4" s="37"/>
      <c r="U4" s="40" t="s">
        <v>10</v>
      </c>
      <c r="V4" s="41"/>
      <c r="W4" s="40" t="s">
        <v>11</v>
      </c>
      <c r="X4" s="41"/>
      <c r="Y4" s="42"/>
      <c r="Z4" s="43"/>
      <c r="AA4" s="44" t="s">
        <v>12</v>
      </c>
      <c r="AB4" s="45"/>
      <c r="AC4" s="44" t="s">
        <v>5</v>
      </c>
      <c r="AD4" s="45"/>
      <c r="AE4" s="44" t="s">
        <v>13</v>
      </c>
      <c r="AF4" s="45"/>
      <c r="AG4" s="46" t="s">
        <v>14</v>
      </c>
      <c r="AH4" s="47"/>
      <c r="AI4" s="43"/>
      <c r="AJ4" s="48" t="s">
        <v>12</v>
      </c>
      <c r="AK4" s="45"/>
      <c r="AL4" s="48" t="s">
        <v>5</v>
      </c>
      <c r="AM4" s="45"/>
      <c r="AN4" s="48" t="s">
        <v>15</v>
      </c>
      <c r="AO4" s="45"/>
      <c r="AP4" s="48" t="s">
        <v>16</v>
      </c>
      <c r="AQ4" s="45"/>
      <c r="AR4" s="49" t="s">
        <v>17</v>
      </c>
      <c r="AS4" s="50"/>
      <c r="AT4" s="49" t="s">
        <v>18</v>
      </c>
      <c r="AU4" s="50"/>
      <c r="AV4" s="49" t="s">
        <v>19</v>
      </c>
      <c r="AW4" s="50"/>
      <c r="AX4" s="51" t="s">
        <v>20</v>
      </c>
      <c r="AY4" s="52"/>
      <c r="AZ4" s="29"/>
      <c r="BA4" s="29"/>
    </row>
    <row r="5" spans="1:53" ht="15" thickBot="1">
      <c r="A5" s="135" t="s">
        <v>111</v>
      </c>
      <c r="B5" s="135"/>
      <c r="C5" s="135"/>
      <c r="D5" s="53"/>
      <c r="E5" s="136" t="s">
        <v>21</v>
      </c>
      <c r="F5" s="136"/>
      <c r="G5" s="54" t="s">
        <v>22</v>
      </c>
      <c r="H5" s="55"/>
      <c r="I5" s="137" t="s">
        <v>23</v>
      </c>
      <c r="J5" s="137"/>
      <c r="K5" s="138" t="s">
        <v>24</v>
      </c>
      <c r="L5" s="138"/>
      <c r="M5" s="56" t="s">
        <v>25</v>
      </c>
      <c r="N5" s="57"/>
      <c r="O5" s="133" t="s">
        <v>26</v>
      </c>
      <c r="P5" s="133"/>
      <c r="Q5" s="137" t="s">
        <v>27</v>
      </c>
      <c r="R5" s="137"/>
      <c r="S5" s="137"/>
      <c r="T5" s="137"/>
      <c r="U5" s="133" t="s">
        <v>28</v>
      </c>
      <c r="V5" s="133"/>
      <c r="W5" s="134" t="s">
        <v>29</v>
      </c>
      <c r="X5" s="134"/>
      <c r="Y5" s="58"/>
      <c r="Z5" s="59"/>
      <c r="AA5" s="60"/>
      <c r="AB5" s="61"/>
      <c r="AC5" s="60"/>
      <c r="AD5" s="61"/>
      <c r="AE5" s="60"/>
      <c r="AF5" s="61"/>
      <c r="AG5" s="62"/>
      <c r="AH5" s="63"/>
      <c r="AI5" s="59"/>
      <c r="AJ5" s="60"/>
      <c r="AK5" s="61"/>
      <c r="AL5" s="60"/>
      <c r="AM5" s="61" t="s">
        <v>30</v>
      </c>
      <c r="AN5" s="61"/>
      <c r="AO5" s="61"/>
      <c r="AP5" s="61"/>
      <c r="AQ5" s="61"/>
      <c r="AR5" s="61"/>
      <c r="AS5" s="61"/>
      <c r="AT5" s="62"/>
      <c r="AU5" s="62"/>
      <c r="AV5" s="62"/>
      <c r="AW5" s="61"/>
      <c r="AX5" s="64"/>
      <c r="AY5" s="65"/>
      <c r="AZ5" s="10"/>
      <c r="BA5" s="10"/>
    </row>
    <row r="6" spans="1:53" ht="113.25" customHeight="1">
      <c r="A6" s="66" t="s">
        <v>31</v>
      </c>
      <c r="B6" s="67" t="s">
        <v>32</v>
      </c>
      <c r="C6" s="67" t="s">
        <v>33</v>
      </c>
      <c r="D6" s="68" t="s">
        <v>34</v>
      </c>
      <c r="E6" s="116" t="s">
        <v>35</v>
      </c>
      <c r="F6" s="117" t="s">
        <v>36</v>
      </c>
      <c r="G6" s="116" t="s">
        <v>35</v>
      </c>
      <c r="H6" s="118" t="s">
        <v>37</v>
      </c>
      <c r="I6" s="119" t="s">
        <v>38</v>
      </c>
      <c r="J6" s="120" t="s">
        <v>39</v>
      </c>
      <c r="K6" s="116" t="s">
        <v>35</v>
      </c>
      <c r="L6" s="121" t="s">
        <v>40</v>
      </c>
      <c r="M6" s="119" t="s">
        <v>41</v>
      </c>
      <c r="N6" s="122" t="s">
        <v>42</v>
      </c>
      <c r="O6" s="119" t="s">
        <v>43</v>
      </c>
      <c r="P6" s="122" t="s">
        <v>44</v>
      </c>
      <c r="Q6" s="116" t="s">
        <v>45</v>
      </c>
      <c r="R6" s="121" t="s">
        <v>46</v>
      </c>
      <c r="S6" s="116" t="s">
        <v>45</v>
      </c>
      <c r="T6" s="121" t="s">
        <v>47</v>
      </c>
      <c r="U6" s="116" t="s">
        <v>45</v>
      </c>
      <c r="V6" s="121" t="s">
        <v>48</v>
      </c>
      <c r="W6" s="123" t="s">
        <v>49</v>
      </c>
      <c r="X6" s="131" t="s">
        <v>50</v>
      </c>
      <c r="Y6" s="124" t="s">
        <v>51</v>
      </c>
      <c r="Z6" s="125" t="s">
        <v>49</v>
      </c>
      <c r="AA6" s="126" t="s">
        <v>52</v>
      </c>
      <c r="AB6" s="116" t="s">
        <v>53</v>
      </c>
      <c r="AC6" s="121" t="s">
        <v>54</v>
      </c>
      <c r="AD6" s="116" t="s">
        <v>55</v>
      </c>
      <c r="AE6" s="121" t="s">
        <v>56</v>
      </c>
      <c r="AF6" s="127" t="s">
        <v>49</v>
      </c>
      <c r="AG6" s="128" t="s">
        <v>57</v>
      </c>
      <c r="AH6" s="129" t="s">
        <v>58</v>
      </c>
      <c r="AI6" s="127" t="s">
        <v>59</v>
      </c>
      <c r="AJ6" s="121" t="s">
        <v>60</v>
      </c>
      <c r="AK6" s="127" t="s">
        <v>49</v>
      </c>
      <c r="AL6" s="121" t="s">
        <v>61</v>
      </c>
      <c r="AM6" s="123" t="s">
        <v>62</v>
      </c>
      <c r="AN6" s="121" t="s">
        <v>63</v>
      </c>
      <c r="AO6" s="123" t="s">
        <v>64</v>
      </c>
      <c r="AP6" s="121" t="s">
        <v>65</v>
      </c>
      <c r="AQ6" s="123" t="s">
        <v>66</v>
      </c>
      <c r="AR6" s="121" t="s">
        <v>67</v>
      </c>
      <c r="AS6" s="123" t="s">
        <v>68</v>
      </c>
      <c r="AT6" s="121" t="s">
        <v>69</v>
      </c>
      <c r="AU6" s="127" t="s">
        <v>49</v>
      </c>
      <c r="AV6" s="121" t="s">
        <v>70</v>
      </c>
      <c r="AW6" s="127" t="s">
        <v>71</v>
      </c>
      <c r="AX6" s="130" t="s">
        <v>72</v>
      </c>
      <c r="AY6" s="69" t="s">
        <v>73</v>
      </c>
      <c r="AZ6" s="70" t="s">
        <v>74</v>
      </c>
      <c r="BA6" s="71" t="s">
        <v>75</v>
      </c>
    </row>
    <row r="7" spans="1:53" ht="18" thickBot="1">
      <c r="A7" s="72"/>
      <c r="B7" s="73"/>
      <c r="C7" s="73"/>
      <c r="D7" s="74"/>
      <c r="E7" s="75"/>
      <c r="F7" s="76" t="s">
        <v>76</v>
      </c>
      <c r="G7" s="77"/>
      <c r="H7" s="78" t="s">
        <v>76</v>
      </c>
      <c r="I7" s="79"/>
      <c r="J7" s="80" t="s">
        <v>77</v>
      </c>
      <c r="K7" s="79"/>
      <c r="L7" s="81" t="s">
        <v>78</v>
      </c>
      <c r="M7" s="79"/>
      <c r="N7" s="82" t="s">
        <v>77</v>
      </c>
      <c r="O7" s="79"/>
      <c r="P7" s="81" t="s">
        <v>78</v>
      </c>
      <c r="Q7" s="79"/>
      <c r="R7" s="81" t="s">
        <v>79</v>
      </c>
      <c r="S7" s="79"/>
      <c r="T7" s="81" t="s">
        <v>78</v>
      </c>
      <c r="U7" s="79"/>
      <c r="V7" s="81" t="s">
        <v>80</v>
      </c>
      <c r="W7" s="79"/>
      <c r="X7" s="83" t="s">
        <v>81</v>
      </c>
      <c r="Y7" s="84"/>
      <c r="Z7" s="85"/>
      <c r="AA7" s="78" t="s">
        <v>82</v>
      </c>
      <c r="AB7" s="77"/>
      <c r="AC7" s="81" t="s">
        <v>83</v>
      </c>
      <c r="AD7" s="79"/>
      <c r="AE7" s="81" t="s">
        <v>78</v>
      </c>
      <c r="AF7" s="86"/>
      <c r="AG7" s="83" t="s">
        <v>82</v>
      </c>
      <c r="AH7" s="87"/>
      <c r="AI7" s="85"/>
      <c r="AJ7" s="78" t="s">
        <v>84</v>
      </c>
      <c r="AK7" s="77"/>
      <c r="AL7" s="81" t="s">
        <v>85</v>
      </c>
      <c r="AM7" s="79"/>
      <c r="AN7" s="81" t="s">
        <v>86</v>
      </c>
      <c r="AO7" s="79"/>
      <c r="AP7" s="81" t="s">
        <v>78</v>
      </c>
      <c r="AQ7" s="79"/>
      <c r="AR7" s="81" t="s">
        <v>87</v>
      </c>
      <c r="AS7" s="79"/>
      <c r="AT7" s="81" t="s">
        <v>86</v>
      </c>
      <c r="AU7" s="79"/>
      <c r="AV7" s="81" t="s">
        <v>88</v>
      </c>
      <c r="AW7" s="86"/>
      <c r="AX7" s="83" t="s">
        <v>89</v>
      </c>
      <c r="AY7" s="88"/>
      <c r="AZ7" s="89"/>
      <c r="BA7" s="90"/>
    </row>
    <row r="8" spans="1:53">
      <c r="A8" s="91">
        <v>1</v>
      </c>
      <c r="B8" s="92" t="s">
        <v>91</v>
      </c>
      <c r="C8" s="92" t="s">
        <v>92</v>
      </c>
      <c r="D8" s="93"/>
      <c r="E8" s="94">
        <v>29</v>
      </c>
      <c r="F8" s="95">
        <f t="shared" ref="F8:F17" si="0">E8*6</f>
        <v>174</v>
      </c>
      <c r="G8" s="96"/>
      <c r="H8" s="95">
        <f t="shared" ref="H8:H11" si="1">G8*6</f>
        <v>0</v>
      </c>
      <c r="I8" s="97">
        <v>2</v>
      </c>
      <c r="J8" s="98">
        <f t="shared" ref="J8:J17" si="2">IF(I8&lt;=4,I8*3,12+(I8-4)*3*2/3)</f>
        <v>6</v>
      </c>
      <c r="K8" s="96"/>
      <c r="L8" s="95">
        <f t="shared" ref="L8:L17" si="3">K8*3</f>
        <v>0</v>
      </c>
      <c r="M8" s="96"/>
      <c r="N8" s="95">
        <f t="shared" ref="N8:N17" si="4">IF(M8&lt;=4,M8*3,12+(M8-4)*3*2/3)</f>
        <v>0</v>
      </c>
      <c r="O8" s="96"/>
      <c r="P8" s="95">
        <f t="shared" ref="P8:P17" si="5">O8*3</f>
        <v>0</v>
      </c>
      <c r="Q8" s="96">
        <v>5</v>
      </c>
      <c r="R8" s="95">
        <f t="shared" ref="R8:R17" si="6">IF(Q8&gt;10,20,Q8*2)</f>
        <v>10</v>
      </c>
      <c r="S8" s="96">
        <v>23</v>
      </c>
      <c r="T8" s="95">
        <f t="shared" ref="T8:T17" si="7">S8*3</f>
        <v>69</v>
      </c>
      <c r="U8" s="96"/>
      <c r="V8" s="99">
        <f t="shared" ref="V8:V17" si="8">U8</f>
        <v>0</v>
      </c>
      <c r="W8" s="96" t="s">
        <v>90</v>
      </c>
      <c r="X8" s="95">
        <f t="shared" ref="X8:X17" si="9">IF(W8="si",10,0)</f>
        <v>10</v>
      </c>
      <c r="Y8" s="100">
        <f t="shared" ref="Y8:Y17" si="10">F8+H8+J8+L8+N8+P8+R8+T8+V8+X8</f>
        <v>269</v>
      </c>
      <c r="Z8" s="94"/>
      <c r="AA8" s="95">
        <f t="shared" ref="AA8:AA11" si="11">IF(Z8="si",6,0)</f>
        <v>0</v>
      </c>
      <c r="AB8" s="96"/>
      <c r="AC8" s="95">
        <f t="shared" ref="AC8:AC17" si="12">AB8*4</f>
        <v>0</v>
      </c>
      <c r="AD8" s="96"/>
      <c r="AE8" s="95">
        <f t="shared" ref="AE8:AE17" si="13">AD8*3</f>
        <v>0</v>
      </c>
      <c r="AF8" s="96"/>
      <c r="AG8" s="101">
        <f t="shared" ref="AG8:AG17" si="14">IF(AF8="si",6,0)</f>
        <v>0</v>
      </c>
      <c r="AH8" s="102">
        <f t="shared" ref="AH8:AH17" si="15">AA8+AC8+AE8+AG8</f>
        <v>0</v>
      </c>
      <c r="AI8" s="94"/>
      <c r="AJ8" s="95">
        <f t="shared" ref="AJ8:AJ17" si="16">AI8*3</f>
        <v>0</v>
      </c>
      <c r="AK8" s="96"/>
      <c r="AL8" s="103">
        <f t="shared" ref="AL8:AL17" si="17">IF(AK8="si",12,0)</f>
        <v>0</v>
      </c>
      <c r="AM8" s="96"/>
      <c r="AN8" s="95">
        <f t="shared" ref="AN8:AN17" si="18">AM8*5</f>
        <v>0</v>
      </c>
      <c r="AO8" s="96"/>
      <c r="AP8" s="95">
        <f t="shared" ref="AP8:AP17" si="19">AO8*3</f>
        <v>0</v>
      </c>
      <c r="AQ8" s="96"/>
      <c r="AR8" s="95">
        <f t="shared" ref="AR8:AR17" si="20">AQ8</f>
        <v>0</v>
      </c>
      <c r="AS8" s="96"/>
      <c r="AT8" s="95">
        <f t="shared" ref="AT8:AT14" si="21">AS8*5</f>
        <v>0</v>
      </c>
      <c r="AU8" s="96"/>
      <c r="AV8" s="95">
        <f t="shared" ref="AV8:AV17" si="22">IF(AU8="si",5,0)</f>
        <v>0</v>
      </c>
      <c r="AW8" s="96"/>
      <c r="AX8" s="103">
        <f t="shared" ref="AX8:AX17" si="23">AW8*1</f>
        <v>0</v>
      </c>
      <c r="AY8" s="104">
        <f t="shared" ref="AY8:AY11" si="24">AJ8+AL8+AX8+IF(AN8+AP8+AR8+AT8+AV8&gt;10,10,AN8+AP8+AR8+AT8+AV8)</f>
        <v>0</v>
      </c>
      <c r="AZ8" s="105">
        <f t="shared" ref="AZ8:AZ17" si="25">Y8+AH8+AY8</f>
        <v>269</v>
      </c>
      <c r="BA8" s="106"/>
    </row>
    <row r="9" spans="1:53">
      <c r="A9" s="91">
        <v>2</v>
      </c>
      <c r="B9" s="91" t="s">
        <v>93</v>
      </c>
      <c r="C9" s="92" t="s">
        <v>94</v>
      </c>
      <c r="D9" s="93"/>
      <c r="E9" s="94">
        <v>22</v>
      </c>
      <c r="F9" s="95">
        <f t="shared" si="0"/>
        <v>132</v>
      </c>
      <c r="G9" s="96"/>
      <c r="H9" s="95">
        <f t="shared" si="1"/>
        <v>0</v>
      </c>
      <c r="I9" s="97">
        <v>2</v>
      </c>
      <c r="J9" s="98">
        <f t="shared" si="2"/>
        <v>6</v>
      </c>
      <c r="K9" s="96"/>
      <c r="L9" s="95">
        <f t="shared" si="3"/>
        <v>0</v>
      </c>
      <c r="M9" s="96"/>
      <c r="N9" s="95">
        <f t="shared" si="4"/>
        <v>0</v>
      </c>
      <c r="O9" s="96"/>
      <c r="P9" s="95">
        <f t="shared" si="5"/>
        <v>0</v>
      </c>
      <c r="Q9" s="96">
        <v>5</v>
      </c>
      <c r="R9" s="95">
        <f t="shared" si="6"/>
        <v>10</v>
      </c>
      <c r="S9" s="96">
        <v>13</v>
      </c>
      <c r="T9" s="95">
        <f t="shared" si="7"/>
        <v>39</v>
      </c>
      <c r="U9" s="96"/>
      <c r="V9" s="99">
        <f t="shared" si="8"/>
        <v>0</v>
      </c>
      <c r="W9" s="96" t="s">
        <v>90</v>
      </c>
      <c r="X9" s="95">
        <f t="shared" si="9"/>
        <v>10</v>
      </c>
      <c r="Y9" s="100">
        <f t="shared" si="10"/>
        <v>197</v>
      </c>
      <c r="Z9" s="94"/>
      <c r="AA9" s="95">
        <f t="shared" si="11"/>
        <v>0</v>
      </c>
      <c r="AB9" s="96"/>
      <c r="AC9" s="95">
        <f t="shared" si="12"/>
        <v>0</v>
      </c>
      <c r="AD9" s="96"/>
      <c r="AE9" s="95">
        <f t="shared" si="13"/>
        <v>0</v>
      </c>
      <c r="AF9" s="96"/>
      <c r="AG9" s="101">
        <f t="shared" si="14"/>
        <v>0</v>
      </c>
      <c r="AH9" s="102">
        <f t="shared" si="15"/>
        <v>0</v>
      </c>
      <c r="AI9" s="94"/>
      <c r="AJ9" s="95">
        <f t="shared" si="16"/>
        <v>0</v>
      </c>
      <c r="AK9" s="96"/>
      <c r="AL9" s="103">
        <f t="shared" si="17"/>
        <v>0</v>
      </c>
      <c r="AM9" s="96"/>
      <c r="AN9" s="95">
        <f t="shared" si="18"/>
        <v>0</v>
      </c>
      <c r="AO9" s="96"/>
      <c r="AP9" s="95">
        <f t="shared" si="19"/>
        <v>0</v>
      </c>
      <c r="AQ9" s="96"/>
      <c r="AR9" s="95">
        <f t="shared" si="20"/>
        <v>0</v>
      </c>
      <c r="AS9" s="96"/>
      <c r="AT9" s="95">
        <f t="shared" si="21"/>
        <v>0</v>
      </c>
      <c r="AU9" s="96"/>
      <c r="AV9" s="95">
        <f t="shared" si="22"/>
        <v>0</v>
      </c>
      <c r="AW9" s="96"/>
      <c r="AX9" s="103">
        <f t="shared" si="23"/>
        <v>0</v>
      </c>
      <c r="AY9" s="104">
        <f t="shared" si="24"/>
        <v>0</v>
      </c>
      <c r="AZ9" s="105">
        <f t="shared" si="25"/>
        <v>197</v>
      </c>
      <c r="BA9" s="107"/>
    </row>
    <row r="10" spans="1:53">
      <c r="A10" s="91">
        <v>3</v>
      </c>
      <c r="B10" s="91" t="s">
        <v>95</v>
      </c>
      <c r="C10" s="92" t="s">
        <v>96</v>
      </c>
      <c r="D10" s="93"/>
      <c r="E10" s="94">
        <v>18</v>
      </c>
      <c r="F10" s="95">
        <f t="shared" si="0"/>
        <v>108</v>
      </c>
      <c r="G10" s="96"/>
      <c r="H10" s="95">
        <f t="shared" si="1"/>
        <v>0</v>
      </c>
      <c r="I10" s="97">
        <v>1</v>
      </c>
      <c r="J10" s="98">
        <f t="shared" si="2"/>
        <v>3</v>
      </c>
      <c r="K10" s="96"/>
      <c r="L10" s="95">
        <f t="shared" si="3"/>
        <v>0</v>
      </c>
      <c r="M10" s="96"/>
      <c r="N10" s="95">
        <f t="shared" si="4"/>
        <v>0</v>
      </c>
      <c r="O10" s="96"/>
      <c r="P10" s="95">
        <f t="shared" si="5"/>
        <v>0</v>
      </c>
      <c r="Q10" s="96">
        <v>5</v>
      </c>
      <c r="R10" s="95">
        <f t="shared" si="6"/>
        <v>10</v>
      </c>
      <c r="S10" s="96">
        <v>12</v>
      </c>
      <c r="T10" s="95">
        <f t="shared" si="7"/>
        <v>36</v>
      </c>
      <c r="U10" s="96"/>
      <c r="V10" s="99">
        <f t="shared" si="8"/>
        <v>0</v>
      </c>
      <c r="W10" s="96" t="s">
        <v>90</v>
      </c>
      <c r="X10" s="95">
        <f t="shared" si="9"/>
        <v>10</v>
      </c>
      <c r="Y10" s="100">
        <f t="shared" si="10"/>
        <v>167</v>
      </c>
      <c r="Z10" s="94"/>
      <c r="AA10" s="95">
        <f t="shared" si="11"/>
        <v>0</v>
      </c>
      <c r="AB10" s="96"/>
      <c r="AC10" s="95">
        <f t="shared" si="12"/>
        <v>0</v>
      </c>
      <c r="AD10" s="96"/>
      <c r="AE10" s="95">
        <f t="shared" si="13"/>
        <v>0</v>
      </c>
      <c r="AF10" s="96"/>
      <c r="AG10" s="101">
        <f t="shared" si="14"/>
        <v>0</v>
      </c>
      <c r="AH10" s="102">
        <f t="shared" si="15"/>
        <v>0</v>
      </c>
      <c r="AI10" s="94"/>
      <c r="AJ10" s="95">
        <f t="shared" si="16"/>
        <v>0</v>
      </c>
      <c r="AK10" s="96"/>
      <c r="AL10" s="103">
        <f t="shared" si="17"/>
        <v>0</v>
      </c>
      <c r="AM10" s="96"/>
      <c r="AN10" s="95">
        <f t="shared" si="18"/>
        <v>0</v>
      </c>
      <c r="AO10" s="96"/>
      <c r="AP10" s="95">
        <f t="shared" si="19"/>
        <v>0</v>
      </c>
      <c r="AQ10" s="96">
        <v>1</v>
      </c>
      <c r="AR10" s="95">
        <f t="shared" si="20"/>
        <v>1</v>
      </c>
      <c r="AS10" s="96"/>
      <c r="AT10" s="95">
        <f t="shared" si="21"/>
        <v>0</v>
      </c>
      <c r="AU10" s="96"/>
      <c r="AV10" s="95">
        <f t="shared" si="22"/>
        <v>0</v>
      </c>
      <c r="AW10" s="96"/>
      <c r="AX10" s="103">
        <f t="shared" si="23"/>
        <v>0</v>
      </c>
      <c r="AY10" s="104">
        <f t="shared" si="24"/>
        <v>1</v>
      </c>
      <c r="AZ10" s="105">
        <f t="shared" si="25"/>
        <v>168</v>
      </c>
      <c r="BA10" s="107"/>
    </row>
    <row r="11" spans="1:53">
      <c r="A11" s="91">
        <v>4</v>
      </c>
      <c r="B11" s="92" t="s">
        <v>97</v>
      </c>
      <c r="C11" s="92" t="s">
        <v>98</v>
      </c>
      <c r="D11" s="93"/>
      <c r="E11" s="94">
        <v>12</v>
      </c>
      <c r="F11" s="95">
        <f t="shared" si="0"/>
        <v>72</v>
      </c>
      <c r="G11" s="96"/>
      <c r="H11" s="95">
        <f t="shared" si="1"/>
        <v>0</v>
      </c>
      <c r="I11" s="97">
        <v>7</v>
      </c>
      <c r="J11" s="98">
        <f t="shared" si="2"/>
        <v>18</v>
      </c>
      <c r="K11" s="96"/>
      <c r="L11" s="95">
        <f t="shared" si="3"/>
        <v>0</v>
      </c>
      <c r="M11" s="96"/>
      <c r="N11" s="95">
        <f t="shared" si="4"/>
        <v>0</v>
      </c>
      <c r="O11" s="96"/>
      <c r="P11" s="95">
        <f t="shared" si="5"/>
        <v>0</v>
      </c>
      <c r="Q11" s="96">
        <v>5</v>
      </c>
      <c r="R11" s="95">
        <f t="shared" si="6"/>
        <v>10</v>
      </c>
      <c r="S11" s="96">
        <v>6</v>
      </c>
      <c r="T11" s="95">
        <f t="shared" si="7"/>
        <v>18</v>
      </c>
      <c r="U11" s="96"/>
      <c r="V11" s="99">
        <f t="shared" si="8"/>
        <v>0</v>
      </c>
      <c r="W11" s="96"/>
      <c r="X11" s="95">
        <f t="shared" si="9"/>
        <v>0</v>
      </c>
      <c r="Y11" s="100">
        <f t="shared" si="10"/>
        <v>118</v>
      </c>
      <c r="Z11" s="94" t="s">
        <v>90</v>
      </c>
      <c r="AA11" s="95">
        <f t="shared" si="11"/>
        <v>6</v>
      </c>
      <c r="AB11" s="96">
        <v>1</v>
      </c>
      <c r="AC11" s="95">
        <f t="shared" si="12"/>
        <v>4</v>
      </c>
      <c r="AD11" s="96">
        <v>2</v>
      </c>
      <c r="AE11" s="95">
        <f t="shared" si="13"/>
        <v>6</v>
      </c>
      <c r="AF11" s="96"/>
      <c r="AG11" s="101">
        <f t="shared" si="14"/>
        <v>0</v>
      </c>
      <c r="AH11" s="102">
        <f t="shared" si="15"/>
        <v>16</v>
      </c>
      <c r="AI11" s="94"/>
      <c r="AJ11" s="95">
        <f t="shared" si="16"/>
        <v>0</v>
      </c>
      <c r="AK11" s="96"/>
      <c r="AL11" s="103">
        <f t="shared" si="17"/>
        <v>0</v>
      </c>
      <c r="AM11" s="96"/>
      <c r="AN11" s="95">
        <f t="shared" si="18"/>
        <v>0</v>
      </c>
      <c r="AO11" s="96"/>
      <c r="AP11" s="95">
        <f t="shared" si="19"/>
        <v>0</v>
      </c>
      <c r="AQ11" s="96"/>
      <c r="AR11" s="95">
        <f t="shared" si="20"/>
        <v>0</v>
      </c>
      <c r="AS11" s="96"/>
      <c r="AT11" s="95">
        <f t="shared" si="21"/>
        <v>0</v>
      </c>
      <c r="AU11" s="96"/>
      <c r="AV11" s="95">
        <f t="shared" si="22"/>
        <v>0</v>
      </c>
      <c r="AW11" s="96"/>
      <c r="AX11" s="103">
        <f t="shared" si="23"/>
        <v>0</v>
      </c>
      <c r="AY11" s="104">
        <f t="shared" si="24"/>
        <v>0</v>
      </c>
      <c r="AZ11" s="105">
        <f t="shared" si="25"/>
        <v>134</v>
      </c>
      <c r="BA11" s="107"/>
    </row>
    <row r="12" spans="1:53">
      <c r="A12" s="91">
        <v>5</v>
      </c>
      <c r="B12" s="92" t="s">
        <v>99</v>
      </c>
      <c r="C12" s="92" t="s">
        <v>92</v>
      </c>
      <c r="D12" s="93"/>
      <c r="E12" s="94">
        <v>12</v>
      </c>
      <c r="F12" s="95">
        <f t="shared" si="0"/>
        <v>72</v>
      </c>
      <c r="G12" s="96"/>
      <c r="H12" s="95"/>
      <c r="I12" s="97">
        <v>7</v>
      </c>
      <c r="J12" s="98">
        <f t="shared" si="2"/>
        <v>18</v>
      </c>
      <c r="K12" s="96"/>
      <c r="L12" s="95">
        <f t="shared" si="3"/>
        <v>0</v>
      </c>
      <c r="M12" s="96"/>
      <c r="N12" s="95">
        <f t="shared" si="4"/>
        <v>0</v>
      </c>
      <c r="O12" s="96"/>
      <c r="P12" s="95">
        <f t="shared" si="5"/>
        <v>0</v>
      </c>
      <c r="Q12" s="96">
        <v>5</v>
      </c>
      <c r="R12" s="95">
        <f t="shared" si="6"/>
        <v>10</v>
      </c>
      <c r="S12" s="96">
        <v>6</v>
      </c>
      <c r="T12" s="95">
        <f t="shared" si="7"/>
        <v>18</v>
      </c>
      <c r="U12" s="96"/>
      <c r="V12" s="99">
        <f t="shared" si="8"/>
        <v>0</v>
      </c>
      <c r="W12" s="96"/>
      <c r="X12" s="95">
        <f t="shared" si="9"/>
        <v>0</v>
      </c>
      <c r="Y12" s="100">
        <f t="shared" si="10"/>
        <v>118</v>
      </c>
      <c r="Z12" s="94" t="s">
        <v>90</v>
      </c>
      <c r="AA12" s="95">
        <v>6</v>
      </c>
      <c r="AB12" s="96">
        <v>1</v>
      </c>
      <c r="AC12" s="95">
        <f t="shared" si="12"/>
        <v>4</v>
      </c>
      <c r="AD12" s="96">
        <v>1</v>
      </c>
      <c r="AE12" s="95">
        <f t="shared" si="13"/>
        <v>3</v>
      </c>
      <c r="AF12" s="96"/>
      <c r="AG12" s="101">
        <f t="shared" si="14"/>
        <v>0</v>
      </c>
      <c r="AH12" s="102">
        <f t="shared" si="15"/>
        <v>13</v>
      </c>
      <c r="AI12" s="94"/>
      <c r="AJ12" s="95">
        <f t="shared" si="16"/>
        <v>0</v>
      </c>
      <c r="AK12" s="96"/>
      <c r="AL12" s="103">
        <f t="shared" si="17"/>
        <v>0</v>
      </c>
      <c r="AM12" s="96"/>
      <c r="AN12" s="95">
        <f t="shared" si="18"/>
        <v>0</v>
      </c>
      <c r="AO12" s="96"/>
      <c r="AP12" s="95">
        <f t="shared" si="19"/>
        <v>0</v>
      </c>
      <c r="AQ12" s="96"/>
      <c r="AR12" s="95">
        <f t="shared" si="20"/>
        <v>0</v>
      </c>
      <c r="AS12" s="96"/>
      <c r="AT12" s="95">
        <f t="shared" si="21"/>
        <v>0</v>
      </c>
      <c r="AU12" s="96"/>
      <c r="AV12" s="95">
        <f t="shared" si="22"/>
        <v>0</v>
      </c>
      <c r="AW12" s="96"/>
      <c r="AX12" s="103">
        <f t="shared" si="23"/>
        <v>0</v>
      </c>
      <c r="AY12" s="104"/>
      <c r="AZ12" s="105">
        <f t="shared" si="25"/>
        <v>131</v>
      </c>
      <c r="BA12" s="107"/>
    </row>
    <row r="13" spans="1:53">
      <c r="A13" s="91">
        <v>6</v>
      </c>
      <c r="B13" s="92" t="s">
        <v>100</v>
      </c>
      <c r="C13" s="92" t="s">
        <v>101</v>
      </c>
      <c r="D13" s="93"/>
      <c r="E13" s="94">
        <v>11</v>
      </c>
      <c r="F13" s="95">
        <f t="shared" si="0"/>
        <v>66</v>
      </c>
      <c r="G13" s="96"/>
      <c r="H13" s="95">
        <f t="shared" ref="H13:H17" si="26">G13*6</f>
        <v>0</v>
      </c>
      <c r="I13" s="97">
        <v>5</v>
      </c>
      <c r="J13" s="98">
        <f t="shared" si="2"/>
        <v>14</v>
      </c>
      <c r="K13" s="96"/>
      <c r="L13" s="95">
        <f t="shared" si="3"/>
        <v>0</v>
      </c>
      <c r="M13" s="96"/>
      <c r="N13" s="95">
        <f t="shared" si="4"/>
        <v>0</v>
      </c>
      <c r="O13" s="96"/>
      <c r="P13" s="95">
        <f t="shared" si="5"/>
        <v>0</v>
      </c>
      <c r="Q13" s="96">
        <v>5</v>
      </c>
      <c r="R13" s="95">
        <f t="shared" si="6"/>
        <v>10</v>
      </c>
      <c r="S13" s="96">
        <v>2</v>
      </c>
      <c r="T13" s="95">
        <f t="shared" si="7"/>
        <v>6</v>
      </c>
      <c r="U13" s="96"/>
      <c r="V13" s="99">
        <f t="shared" si="8"/>
        <v>0</v>
      </c>
      <c r="W13" s="96"/>
      <c r="X13" s="95">
        <f t="shared" si="9"/>
        <v>0</v>
      </c>
      <c r="Y13" s="100">
        <f t="shared" si="10"/>
        <v>96</v>
      </c>
      <c r="Z13" s="94"/>
      <c r="AA13" s="95">
        <f t="shared" ref="AA13:AA17" si="27">IF(Z13="si",6,0)</f>
        <v>0</v>
      </c>
      <c r="AB13" s="96"/>
      <c r="AC13" s="95">
        <f t="shared" si="12"/>
        <v>0</v>
      </c>
      <c r="AD13" s="96"/>
      <c r="AE13" s="95">
        <f t="shared" si="13"/>
        <v>0</v>
      </c>
      <c r="AF13" s="96"/>
      <c r="AG13" s="101">
        <f t="shared" si="14"/>
        <v>0</v>
      </c>
      <c r="AH13" s="102">
        <f t="shared" si="15"/>
        <v>0</v>
      </c>
      <c r="AI13" s="94"/>
      <c r="AJ13" s="95">
        <f t="shared" si="16"/>
        <v>0</v>
      </c>
      <c r="AK13" s="96"/>
      <c r="AL13" s="103">
        <f t="shared" si="17"/>
        <v>0</v>
      </c>
      <c r="AM13" s="96"/>
      <c r="AN13" s="95">
        <f t="shared" si="18"/>
        <v>0</v>
      </c>
      <c r="AO13" s="96"/>
      <c r="AP13" s="95">
        <f t="shared" si="19"/>
        <v>0</v>
      </c>
      <c r="AQ13" s="96"/>
      <c r="AR13" s="95">
        <f t="shared" si="20"/>
        <v>0</v>
      </c>
      <c r="AS13" s="96"/>
      <c r="AT13" s="95">
        <f t="shared" si="21"/>
        <v>0</v>
      </c>
      <c r="AU13" s="96"/>
      <c r="AV13" s="95">
        <f t="shared" si="22"/>
        <v>0</v>
      </c>
      <c r="AW13" s="96"/>
      <c r="AX13" s="103">
        <f t="shared" si="23"/>
        <v>0</v>
      </c>
      <c r="AY13" s="104">
        <f t="shared" ref="AY13:AY17" si="28">AJ13+AL13+AX13+IF(AN13+AP13+AR13+AT13+AV13&gt;10,10,AN13+AP13+AR13+AT13+AV13)</f>
        <v>0</v>
      </c>
      <c r="AZ13" s="105">
        <f t="shared" si="25"/>
        <v>96</v>
      </c>
      <c r="BA13" s="107"/>
    </row>
    <row r="14" spans="1:53">
      <c r="A14" s="91">
        <v>7</v>
      </c>
      <c r="B14" s="92" t="s">
        <v>102</v>
      </c>
      <c r="C14" s="92" t="s">
        <v>103</v>
      </c>
      <c r="D14" s="93"/>
      <c r="E14" s="94">
        <v>5</v>
      </c>
      <c r="F14" s="95">
        <f t="shared" si="0"/>
        <v>30</v>
      </c>
      <c r="G14" s="96"/>
      <c r="H14" s="95">
        <f t="shared" si="26"/>
        <v>0</v>
      </c>
      <c r="I14" s="97">
        <v>9</v>
      </c>
      <c r="J14" s="98">
        <f t="shared" si="2"/>
        <v>22</v>
      </c>
      <c r="K14" s="96"/>
      <c r="L14" s="95">
        <f t="shared" si="3"/>
        <v>0</v>
      </c>
      <c r="M14" s="96"/>
      <c r="N14" s="95">
        <f t="shared" si="4"/>
        <v>0</v>
      </c>
      <c r="O14" s="96"/>
      <c r="P14" s="95">
        <f t="shared" si="5"/>
        <v>0</v>
      </c>
      <c r="Q14" s="96">
        <v>3</v>
      </c>
      <c r="R14" s="95">
        <f t="shared" si="6"/>
        <v>6</v>
      </c>
      <c r="S14" s="96"/>
      <c r="T14" s="95">
        <f t="shared" si="7"/>
        <v>0</v>
      </c>
      <c r="U14" s="96"/>
      <c r="V14" s="99">
        <f t="shared" si="8"/>
        <v>0</v>
      </c>
      <c r="W14" s="96"/>
      <c r="X14" s="95">
        <f t="shared" si="9"/>
        <v>0</v>
      </c>
      <c r="Y14" s="100">
        <f t="shared" si="10"/>
        <v>58</v>
      </c>
      <c r="Z14" s="94" t="s">
        <v>90</v>
      </c>
      <c r="AA14" s="95">
        <f t="shared" si="27"/>
        <v>6</v>
      </c>
      <c r="AB14" s="96"/>
      <c r="AC14" s="95">
        <f t="shared" si="12"/>
        <v>0</v>
      </c>
      <c r="AD14" s="96">
        <v>2</v>
      </c>
      <c r="AE14" s="95">
        <f t="shared" si="13"/>
        <v>6</v>
      </c>
      <c r="AF14" s="96"/>
      <c r="AG14" s="101">
        <f t="shared" si="14"/>
        <v>0</v>
      </c>
      <c r="AH14" s="102">
        <f t="shared" si="15"/>
        <v>12</v>
      </c>
      <c r="AI14" s="94"/>
      <c r="AJ14" s="95">
        <f t="shared" si="16"/>
        <v>0</v>
      </c>
      <c r="AK14" s="96"/>
      <c r="AL14" s="103">
        <f t="shared" si="17"/>
        <v>0</v>
      </c>
      <c r="AM14" s="96"/>
      <c r="AN14" s="95">
        <f t="shared" si="18"/>
        <v>0</v>
      </c>
      <c r="AO14" s="96"/>
      <c r="AP14" s="95">
        <f t="shared" si="19"/>
        <v>0</v>
      </c>
      <c r="AQ14" s="96">
        <v>3</v>
      </c>
      <c r="AR14" s="95">
        <f t="shared" si="20"/>
        <v>3</v>
      </c>
      <c r="AS14" s="96"/>
      <c r="AT14" s="95">
        <f t="shared" si="21"/>
        <v>0</v>
      </c>
      <c r="AU14" s="96"/>
      <c r="AV14" s="95">
        <f t="shared" si="22"/>
        <v>0</v>
      </c>
      <c r="AW14" s="96"/>
      <c r="AX14" s="103">
        <f t="shared" si="23"/>
        <v>0</v>
      </c>
      <c r="AY14" s="104">
        <f t="shared" si="28"/>
        <v>3</v>
      </c>
      <c r="AZ14" s="105">
        <f t="shared" si="25"/>
        <v>73</v>
      </c>
      <c r="BA14" s="107"/>
    </row>
    <row r="15" spans="1:53">
      <c r="A15" s="91">
        <v>8</v>
      </c>
      <c r="B15" s="92" t="s">
        <v>104</v>
      </c>
      <c r="C15" s="92" t="s">
        <v>105</v>
      </c>
      <c r="D15" s="93"/>
      <c r="E15" s="94">
        <v>1</v>
      </c>
      <c r="F15" s="95">
        <f t="shared" si="0"/>
        <v>6</v>
      </c>
      <c r="G15" s="96"/>
      <c r="H15" s="95">
        <f t="shared" si="26"/>
        <v>0</v>
      </c>
      <c r="I15" s="97">
        <v>6</v>
      </c>
      <c r="J15" s="98">
        <f t="shared" si="2"/>
        <v>16</v>
      </c>
      <c r="K15" s="96"/>
      <c r="L15" s="95">
        <f t="shared" si="3"/>
        <v>0</v>
      </c>
      <c r="M15" s="96"/>
      <c r="N15" s="95">
        <f t="shared" si="4"/>
        <v>0</v>
      </c>
      <c r="O15" s="96"/>
      <c r="P15" s="95">
        <f t="shared" si="5"/>
        <v>0</v>
      </c>
      <c r="Q15" s="96">
        <v>1</v>
      </c>
      <c r="R15" s="95">
        <f t="shared" si="6"/>
        <v>2</v>
      </c>
      <c r="S15" s="96"/>
      <c r="T15" s="95">
        <f t="shared" si="7"/>
        <v>0</v>
      </c>
      <c r="U15" s="96"/>
      <c r="V15" s="99">
        <f t="shared" si="8"/>
        <v>0</v>
      </c>
      <c r="W15" s="96"/>
      <c r="X15" s="95">
        <f t="shared" si="9"/>
        <v>0</v>
      </c>
      <c r="Y15" s="100">
        <f t="shared" si="10"/>
        <v>24</v>
      </c>
      <c r="Z15" s="94"/>
      <c r="AA15" s="95">
        <f t="shared" si="27"/>
        <v>0</v>
      </c>
      <c r="AB15" s="96">
        <v>1</v>
      </c>
      <c r="AC15" s="95">
        <f t="shared" si="12"/>
        <v>4</v>
      </c>
      <c r="AD15" s="96">
        <v>1</v>
      </c>
      <c r="AE15" s="95">
        <f t="shared" si="13"/>
        <v>3</v>
      </c>
      <c r="AF15" s="96"/>
      <c r="AG15" s="101">
        <f t="shared" si="14"/>
        <v>0</v>
      </c>
      <c r="AH15" s="102">
        <f t="shared" si="15"/>
        <v>7</v>
      </c>
      <c r="AI15" s="94"/>
      <c r="AJ15" s="95">
        <f t="shared" si="16"/>
        <v>0</v>
      </c>
      <c r="AK15" s="96" t="s">
        <v>90</v>
      </c>
      <c r="AL15" s="103">
        <f t="shared" si="17"/>
        <v>12</v>
      </c>
      <c r="AM15" s="96"/>
      <c r="AN15" s="95">
        <f t="shared" si="18"/>
        <v>0</v>
      </c>
      <c r="AO15" s="96"/>
      <c r="AP15" s="95">
        <f t="shared" si="19"/>
        <v>0</v>
      </c>
      <c r="AQ15" s="96">
        <v>5</v>
      </c>
      <c r="AR15" s="95">
        <f t="shared" si="20"/>
        <v>5</v>
      </c>
      <c r="AS15" s="96">
        <v>1</v>
      </c>
      <c r="AT15" s="95">
        <v>5</v>
      </c>
      <c r="AU15" s="96"/>
      <c r="AV15" s="95">
        <f t="shared" si="22"/>
        <v>0</v>
      </c>
      <c r="AW15" s="96"/>
      <c r="AX15" s="103">
        <f t="shared" si="23"/>
        <v>0</v>
      </c>
      <c r="AY15" s="104">
        <f t="shared" si="28"/>
        <v>22</v>
      </c>
      <c r="AZ15" s="105">
        <f t="shared" si="25"/>
        <v>53</v>
      </c>
      <c r="BA15" s="107"/>
    </row>
    <row r="16" spans="1:53">
      <c r="A16" s="91">
        <v>9</v>
      </c>
      <c r="B16" s="92" t="s">
        <v>112</v>
      </c>
      <c r="C16" s="92" t="s">
        <v>113</v>
      </c>
      <c r="D16" s="93"/>
      <c r="E16" s="94">
        <v>1</v>
      </c>
      <c r="F16" s="95">
        <f t="shared" si="0"/>
        <v>6</v>
      </c>
      <c r="G16" s="96"/>
      <c r="H16" s="95">
        <f t="shared" si="26"/>
        <v>0</v>
      </c>
      <c r="I16" s="97">
        <v>13</v>
      </c>
      <c r="J16" s="98">
        <f t="shared" si="2"/>
        <v>30</v>
      </c>
      <c r="K16" s="96"/>
      <c r="L16" s="95">
        <f t="shared" si="3"/>
        <v>0</v>
      </c>
      <c r="M16" s="96">
        <v>2</v>
      </c>
      <c r="N16" s="95">
        <f t="shared" si="4"/>
        <v>6</v>
      </c>
      <c r="O16" s="96"/>
      <c r="P16" s="95">
        <f t="shared" si="5"/>
        <v>0</v>
      </c>
      <c r="Q16" s="96"/>
      <c r="R16" s="95">
        <f t="shared" si="6"/>
        <v>0</v>
      </c>
      <c r="S16" s="96"/>
      <c r="T16" s="95">
        <f t="shared" si="7"/>
        <v>0</v>
      </c>
      <c r="U16" s="96"/>
      <c r="V16" s="99">
        <f t="shared" si="8"/>
        <v>0</v>
      </c>
      <c r="W16" s="96"/>
      <c r="X16" s="95">
        <f t="shared" si="9"/>
        <v>0</v>
      </c>
      <c r="Y16" s="100">
        <f t="shared" si="10"/>
        <v>42</v>
      </c>
      <c r="Z16" s="94"/>
      <c r="AA16" s="95">
        <f t="shared" si="27"/>
        <v>0</v>
      </c>
      <c r="AB16" s="96">
        <v>2</v>
      </c>
      <c r="AC16" s="95">
        <f t="shared" si="12"/>
        <v>8</v>
      </c>
      <c r="AD16" s="96"/>
      <c r="AE16" s="95">
        <f t="shared" si="13"/>
        <v>0</v>
      </c>
      <c r="AF16" s="96"/>
      <c r="AG16" s="101">
        <f t="shared" si="14"/>
        <v>0</v>
      </c>
      <c r="AH16" s="102">
        <f t="shared" si="15"/>
        <v>8</v>
      </c>
      <c r="AI16" s="94"/>
      <c r="AJ16" s="95">
        <f t="shared" si="16"/>
        <v>0</v>
      </c>
      <c r="AK16" s="96" t="s">
        <v>90</v>
      </c>
      <c r="AL16" s="103">
        <f t="shared" si="17"/>
        <v>12</v>
      </c>
      <c r="AM16" s="96"/>
      <c r="AN16" s="95">
        <f t="shared" si="18"/>
        <v>0</v>
      </c>
      <c r="AO16" s="96"/>
      <c r="AP16" s="95">
        <f t="shared" si="19"/>
        <v>0</v>
      </c>
      <c r="AQ16" s="96">
        <v>3</v>
      </c>
      <c r="AR16" s="95">
        <f t="shared" si="20"/>
        <v>3</v>
      </c>
      <c r="AS16" s="96"/>
      <c r="AT16" s="95">
        <f t="shared" ref="AT16:AT17" si="29">AS16*5</f>
        <v>0</v>
      </c>
      <c r="AU16" s="96"/>
      <c r="AV16" s="95">
        <f t="shared" si="22"/>
        <v>0</v>
      </c>
      <c r="AW16" s="96"/>
      <c r="AX16" s="103">
        <f t="shared" si="23"/>
        <v>0</v>
      </c>
      <c r="AY16" s="104">
        <f t="shared" si="28"/>
        <v>15</v>
      </c>
      <c r="AZ16" s="105">
        <f t="shared" si="25"/>
        <v>65</v>
      </c>
      <c r="BA16" s="107"/>
    </row>
    <row r="17" spans="1:53">
      <c r="A17" s="91">
        <v>10</v>
      </c>
      <c r="B17" s="92" t="s">
        <v>114</v>
      </c>
      <c r="C17" s="92" t="s">
        <v>115</v>
      </c>
      <c r="D17" s="93"/>
      <c r="E17" s="94">
        <v>2</v>
      </c>
      <c r="F17" s="95">
        <f t="shared" si="0"/>
        <v>12</v>
      </c>
      <c r="G17" s="96"/>
      <c r="H17" s="95">
        <f t="shared" si="26"/>
        <v>0</v>
      </c>
      <c r="I17" s="97">
        <v>5</v>
      </c>
      <c r="J17" s="98">
        <f t="shared" si="2"/>
        <v>14</v>
      </c>
      <c r="K17" s="96"/>
      <c r="L17" s="95">
        <f t="shared" si="3"/>
        <v>0</v>
      </c>
      <c r="M17" s="96"/>
      <c r="N17" s="95">
        <f t="shared" si="4"/>
        <v>0</v>
      </c>
      <c r="O17" s="96"/>
      <c r="P17" s="95">
        <f t="shared" si="5"/>
        <v>0</v>
      </c>
      <c r="Q17" s="96"/>
      <c r="R17" s="95">
        <f t="shared" si="6"/>
        <v>0</v>
      </c>
      <c r="S17" s="96"/>
      <c r="T17" s="95">
        <f t="shared" si="7"/>
        <v>0</v>
      </c>
      <c r="U17" s="96"/>
      <c r="V17" s="99">
        <f t="shared" si="8"/>
        <v>0</v>
      </c>
      <c r="W17" s="96"/>
      <c r="X17" s="95">
        <f t="shared" si="9"/>
        <v>0</v>
      </c>
      <c r="Y17" s="100">
        <f t="shared" si="10"/>
        <v>26</v>
      </c>
      <c r="Z17" s="94" t="s">
        <v>90</v>
      </c>
      <c r="AA17" s="95">
        <f t="shared" si="27"/>
        <v>6</v>
      </c>
      <c r="AB17" s="96"/>
      <c r="AC17" s="95">
        <f t="shared" si="12"/>
        <v>0</v>
      </c>
      <c r="AD17" s="96"/>
      <c r="AE17" s="95">
        <f t="shared" si="13"/>
        <v>0</v>
      </c>
      <c r="AF17" s="96"/>
      <c r="AG17" s="101">
        <f t="shared" si="14"/>
        <v>0</v>
      </c>
      <c r="AH17" s="102">
        <f t="shared" si="15"/>
        <v>6</v>
      </c>
      <c r="AI17" s="94"/>
      <c r="AJ17" s="95">
        <f t="shared" si="16"/>
        <v>0</v>
      </c>
      <c r="AK17" s="96" t="s">
        <v>90</v>
      </c>
      <c r="AL17" s="103">
        <f t="shared" si="17"/>
        <v>12</v>
      </c>
      <c r="AM17" s="96"/>
      <c r="AN17" s="95">
        <f t="shared" si="18"/>
        <v>0</v>
      </c>
      <c r="AO17" s="96"/>
      <c r="AP17" s="95">
        <f t="shared" si="19"/>
        <v>0</v>
      </c>
      <c r="AQ17" s="96">
        <v>2</v>
      </c>
      <c r="AR17" s="95">
        <f t="shared" si="20"/>
        <v>2</v>
      </c>
      <c r="AS17" s="96">
        <v>1</v>
      </c>
      <c r="AT17" s="95">
        <f t="shared" si="29"/>
        <v>5</v>
      </c>
      <c r="AU17" s="96"/>
      <c r="AV17" s="95">
        <f t="shared" si="22"/>
        <v>0</v>
      </c>
      <c r="AW17" s="96"/>
      <c r="AX17" s="103">
        <f t="shared" si="23"/>
        <v>0</v>
      </c>
      <c r="AY17" s="104">
        <f t="shared" si="28"/>
        <v>19</v>
      </c>
      <c r="AZ17" s="105">
        <f t="shared" si="25"/>
        <v>51</v>
      </c>
      <c r="BA17" s="107"/>
    </row>
    <row r="18" spans="1:53">
      <c r="A18" s="108"/>
      <c r="B18" s="109"/>
      <c r="C18" s="109"/>
      <c r="D18" s="11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113"/>
    </row>
    <row r="19" spans="1:53">
      <c r="A19" s="108"/>
      <c r="B19" s="109"/>
      <c r="C19" s="10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113"/>
    </row>
    <row r="20" spans="1:53">
      <c r="A20" s="108"/>
      <c r="B20" s="108"/>
      <c r="C20" s="108"/>
      <c r="D20" s="10" t="s">
        <v>106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9"/>
      <c r="AX20" s="9"/>
      <c r="AY20" s="108"/>
      <c r="AZ20" s="108"/>
      <c r="BA20" s="115"/>
    </row>
    <row r="21" spans="1:53">
      <c r="A21" s="108"/>
      <c r="B21" s="108"/>
      <c r="C21" s="108"/>
      <c r="D21" s="108" t="s">
        <v>107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9"/>
      <c r="AX21" s="9"/>
      <c r="AY21" s="9"/>
      <c r="AZ21" s="9"/>
      <c r="BA21" s="9"/>
    </row>
    <row r="22" spans="1:53" ht="15.6">
      <c r="A22" s="108"/>
      <c r="B22" s="114" t="s">
        <v>116</v>
      </c>
      <c r="C22" s="114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14" t="s">
        <v>108</v>
      </c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9"/>
      <c r="AX22" s="9"/>
      <c r="AY22" s="9"/>
      <c r="AZ22" s="9"/>
      <c r="BA22" s="9"/>
    </row>
    <row r="23" spans="1:53" ht="18">
      <c r="AI23" s="132" t="s">
        <v>109</v>
      </c>
      <c r="AJ23" s="132"/>
      <c r="AK23" s="132"/>
      <c r="AL23" s="132"/>
      <c r="AM23" s="132"/>
      <c r="AN23" s="132"/>
      <c r="AO23" s="132"/>
      <c r="AP23" s="132"/>
    </row>
  </sheetData>
  <mergeCells count="8">
    <mergeCell ref="U5:V5"/>
    <mergeCell ref="W5:X5"/>
    <mergeCell ref="A5:C5"/>
    <mergeCell ref="E5:F5"/>
    <mergeCell ref="I5:J5"/>
    <mergeCell ref="K5:L5"/>
    <mergeCell ref="O5:P5"/>
    <mergeCell ref="Q5:T5"/>
  </mergeCells>
  <pageMargins left="0.19685039370078741" right="0.35433070866141736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2019-04-19T13:51:07Z</dcterms:modified>
</cp:coreProperties>
</file>