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AX14" i="1"/>
  <c r="AV14"/>
  <c r="AT14"/>
  <c r="AR14"/>
  <c r="AP14"/>
  <c r="AN14"/>
  <c r="AL14"/>
  <c r="AJ14"/>
  <c r="AG14"/>
  <c r="AE14"/>
  <c r="AC14"/>
  <c r="AA14"/>
  <c r="X14"/>
  <c r="V14"/>
  <c r="T14"/>
  <c r="R14"/>
  <c r="P14"/>
  <c r="N14"/>
  <c r="L14"/>
  <c r="J14"/>
  <c r="H14"/>
  <c r="F14"/>
  <c r="AX15"/>
  <c r="AV15"/>
  <c r="AT15"/>
  <c r="AR15"/>
  <c r="AP15"/>
  <c r="AN15"/>
  <c r="AL15"/>
  <c r="AJ15"/>
  <c r="AG15"/>
  <c r="AE15"/>
  <c r="AC15"/>
  <c r="AA15"/>
  <c r="X15"/>
  <c r="V15"/>
  <c r="T15"/>
  <c r="R15"/>
  <c r="P15"/>
  <c r="N15"/>
  <c r="L15"/>
  <c r="J15"/>
  <c r="H15"/>
  <c r="F15"/>
  <c r="AX13"/>
  <c r="AV13"/>
  <c r="AT13"/>
  <c r="AR13"/>
  <c r="AP13"/>
  <c r="AN13"/>
  <c r="AL13"/>
  <c r="AJ13"/>
  <c r="AG13"/>
  <c r="AE13"/>
  <c r="AC13"/>
  <c r="AA13"/>
  <c r="X13"/>
  <c r="V13"/>
  <c r="T13"/>
  <c r="R13"/>
  <c r="P13"/>
  <c r="N13"/>
  <c r="L13"/>
  <c r="J13"/>
  <c r="H13"/>
  <c r="F13"/>
  <c r="AX12"/>
  <c r="AV12"/>
  <c r="AT12"/>
  <c r="AR12"/>
  <c r="AP12"/>
  <c r="AN12"/>
  <c r="AL12"/>
  <c r="AJ12"/>
  <c r="AG12"/>
  <c r="AE12"/>
  <c r="AC12"/>
  <c r="AA12"/>
  <c r="X12"/>
  <c r="V12"/>
  <c r="T12"/>
  <c r="R12"/>
  <c r="P12"/>
  <c r="N12"/>
  <c r="L12"/>
  <c r="J12"/>
  <c r="H12"/>
  <c r="F12"/>
  <c r="AX11"/>
  <c r="AV11"/>
  <c r="AT11"/>
  <c r="AR11"/>
  <c r="AP11"/>
  <c r="AN11"/>
  <c r="AL11"/>
  <c r="AJ11"/>
  <c r="AG11"/>
  <c r="AE11"/>
  <c r="AC11"/>
  <c r="AA11"/>
  <c r="X11"/>
  <c r="V11"/>
  <c r="T11"/>
  <c r="R11"/>
  <c r="P11"/>
  <c r="N11"/>
  <c r="L11"/>
  <c r="J11"/>
  <c r="H11"/>
  <c r="F11"/>
  <c r="AX10"/>
  <c r="AV10"/>
  <c r="AT10"/>
  <c r="AR10"/>
  <c r="AP10"/>
  <c r="AN10"/>
  <c r="AL10"/>
  <c r="AJ10"/>
  <c r="AG10"/>
  <c r="AE10"/>
  <c r="AC10"/>
  <c r="AA10"/>
  <c r="X10"/>
  <c r="V10"/>
  <c r="T10"/>
  <c r="R10"/>
  <c r="P10"/>
  <c r="N10"/>
  <c r="L10"/>
  <c r="J10"/>
  <c r="H10"/>
  <c r="F10"/>
  <c r="AY10" l="1"/>
  <c r="AH15"/>
  <c r="AY15"/>
  <c r="AY11"/>
  <c r="Y12"/>
  <c r="AH13"/>
  <c r="Y13"/>
  <c r="Y15"/>
  <c r="AY12"/>
  <c r="Y10"/>
  <c r="AY13"/>
  <c r="AH14"/>
  <c r="Y11"/>
  <c r="AH12"/>
  <c r="Y14"/>
  <c r="AH10"/>
  <c r="AY14"/>
  <c r="AZ12" l="1"/>
  <c r="AZ15"/>
  <c r="AZ13"/>
  <c r="AZ11"/>
  <c r="AZ14"/>
  <c r="AZ10"/>
</calcChain>
</file>

<file path=xl/sharedStrings.xml><?xml version="1.0" encoding="utf-8"?>
<sst xmlns="http://schemas.openxmlformats.org/spreadsheetml/2006/main" count="139" uniqueCount="113">
  <si>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</si>
  <si>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</si>
  <si>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</si>
  <si>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</si>
  <si>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</si>
  <si>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</si>
  <si>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</si>
  <si>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</si>
  <si>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</si>
  <si>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</si>
  <si>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</si>
  <si>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</si>
  <si>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</si>
  <si>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</si>
  <si>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</si>
  <si>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</si>
  <si>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</si>
  <si>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</si>
  <si>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</si>
  <si>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</si>
  <si>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</si>
  <si>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</si>
  <si>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</si>
  <si>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</si>
  <si>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</si>
  <si>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</si>
  <si>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</si>
  <si>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</si>
  <si>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</si>
  <si>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</si>
  <si>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</si>
  <si>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</si>
  <si>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</si>
  <si>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</si>
  <si>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</si>
  <si>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</si>
  <si>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</si>
  <si>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</si>
  <si>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</si>
  <si>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</si>
  <si>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</si>
  <si>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</si>
  <si>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</si>
  <si>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</si>
  <si>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</si>
  <si>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</si>
  <si>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</si>
  <si>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</si>
  <si>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</si>
  <si>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</si>
  <si>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</si>
  <si>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</si>
  <si>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</si>
  <si>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</si>
  <si>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</si>
  <si>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</si>
  <si>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</si>
  <si>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</si>
  <si>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</si>
  <si>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</si>
  <si>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</si>
  <si>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</si>
  <si>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</si>
  <si>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</si>
  <si>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</si>
  <si>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</si>
  <si>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</si>
  <si>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</si>
  <si>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</si>
  <si>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</si>
  <si>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</si>
  <si>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</si>
  <si>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</si>
  <si>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</si>
  <si>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</si>
  <si>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</si>
  <si>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</si>
  <si>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</si>
  <si>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</si>
  <si>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</si>
  <si>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</si>
  <si>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</si>
  <si>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</si>
  <si>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</si>
  <si>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</si>
  <si>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</si>
  <si>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</si>
  <si>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</si>
  <si>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</si>
  <si>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</si>
  <si>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</si>
  <si>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>TONDO</t>
  </si>
  <si>
    <t>ANGELINA</t>
  </si>
  <si>
    <t>CCNL</t>
  </si>
  <si>
    <t>BORRIELLO</t>
  </si>
  <si>
    <t>LUCIA</t>
  </si>
  <si>
    <t>GAETA</t>
  </si>
  <si>
    <t>VIRGINIA</t>
  </si>
  <si>
    <t>BOTTIGLIERI</t>
  </si>
  <si>
    <t>ANNA</t>
  </si>
  <si>
    <t>ADESSO</t>
  </si>
  <si>
    <t>STEFANIA</t>
  </si>
  <si>
    <t>DI LEVA</t>
  </si>
  <si>
    <t>PAOLA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</si>
  <si>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</si>
  <si>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</si>
  <si>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</si>
  <si>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</si>
  <si>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</si>
  <si>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>FRANCESE   AA24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</si>
  <si>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IPSSEOA VIVIANI"</t>
    </r>
  </si>
  <si>
    <t>Prof.ssa Giuseppina Principe</t>
  </si>
  <si>
    <t>Castellammare di Stabia, 20/04/2019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</si>
</sst>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</fills>
  <borders count="38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8" fillId="3" borderId="2" xfId="0" applyFont="1" applyFill="1" applyBorder="1" applyProtection="1">
      <protection locked="0"/>
    </xf>
    <xf numFmtId="0" fontId="9" fillId="3" borderId="2" xfId="0" applyFont="1" applyFill="1" applyBorder="1" applyProtection="1">
      <protection locked="0"/>
    </xf>
    <xf numFmtId="0" fontId="10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2" fillId="3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13" fillId="0" borderId="6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5" borderId="11" xfId="0" applyFill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Protection="1">
      <protection locked="0"/>
    </xf>
    <xf numFmtId="0" fontId="15" fillId="3" borderId="17" xfId="0" applyFont="1" applyFill="1" applyBorder="1" applyProtection="1">
      <protection locked="0"/>
    </xf>
    <xf numFmtId="0" fontId="15" fillId="3" borderId="10" xfId="0" applyFont="1" applyFill="1" applyBorder="1" applyProtection="1">
      <protection locked="0"/>
    </xf>
    <xf numFmtId="0" fontId="15" fillId="3" borderId="0" xfId="0" applyFont="1" applyFill="1" applyBorder="1" applyProtection="1">
      <protection locked="0"/>
    </xf>
    <xf numFmtId="0" fontId="15" fillId="3" borderId="9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5" borderId="11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 textRotation="90"/>
    </xf>
    <xf numFmtId="0" fontId="0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right" vertical="top" textRotation="90" wrapText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</xf>
    <xf numFmtId="0" fontId="17" fillId="0" borderId="15" xfId="0" applyFont="1" applyBorder="1" applyAlignment="1" applyProtection="1">
      <alignment horizontal="right" vertical="top" textRotation="90" wrapText="1"/>
      <protection hidden="1"/>
    </xf>
    <xf numFmtId="0" fontId="15" fillId="6" borderId="15" xfId="0" applyFont="1" applyFill="1" applyBorder="1" applyAlignment="1" applyProtection="1">
      <alignment horizontal="right" vertical="top" textRotation="90" wrapText="1"/>
    </xf>
    <xf numFmtId="0" fontId="19" fillId="0" borderId="15" xfId="0" applyFont="1" applyBorder="1" applyAlignment="1" applyProtection="1">
      <alignment horizontal="left" vertical="center" textRotation="90" wrapText="1"/>
    </xf>
    <xf numFmtId="0" fontId="17" fillId="0" borderId="15" xfId="0" applyFont="1" applyBorder="1" applyAlignment="1" applyProtection="1">
      <alignment textRotation="90" wrapText="1"/>
      <protection hidden="1"/>
    </xf>
    <xf numFmtId="0" fontId="19" fillId="0" borderId="15" xfId="0" applyFont="1" applyBorder="1" applyAlignment="1" applyProtection="1">
      <alignment horizontal="left" vertical="center" textRotation="90" wrapText="1"/>
      <protection hidden="1"/>
    </xf>
    <xf numFmtId="0" fontId="15" fillId="6" borderId="15" xfId="0" applyFont="1" applyFill="1" applyBorder="1" applyAlignment="1" applyProtection="1">
      <alignment textRotation="90" wrapText="1"/>
    </xf>
    <xf numFmtId="0" fontId="21" fillId="0" borderId="21" xfId="0" applyFont="1" applyBorder="1" applyAlignment="1" applyProtection="1">
      <alignment textRotation="90" wrapText="1"/>
      <protection hidden="1"/>
    </xf>
    <xf numFmtId="0" fontId="17" fillId="2" borderId="11" xfId="0" applyFont="1" applyFill="1" applyBorder="1" applyAlignment="1" applyProtection="1">
      <alignment textRotation="90" wrapText="1"/>
    </xf>
    <xf numFmtId="0" fontId="15" fillId="6" borderId="13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  <protection hidden="1"/>
    </xf>
    <xf numFmtId="0" fontId="15" fillId="6" borderId="9" xfId="0" applyFont="1" applyFill="1" applyBorder="1" applyAlignment="1" applyProtection="1">
      <alignment textRotation="90" wrapText="1"/>
    </xf>
    <xf numFmtId="0" fontId="17" fillId="0" borderId="14" xfId="0" applyFont="1" applyBorder="1" applyAlignment="1" applyProtection="1">
      <alignment textRotation="90" wrapText="1"/>
      <protection hidden="1"/>
    </xf>
    <xf numFmtId="0" fontId="17" fillId="4" borderId="22" xfId="0" applyFont="1" applyFill="1" applyBorder="1" applyAlignment="1" applyProtection="1">
      <alignment textRotation="90" wrapText="1"/>
    </xf>
    <xf numFmtId="0" fontId="17" fillId="0" borderId="23" xfId="0" applyFont="1" applyBorder="1" applyAlignment="1" applyProtection="1">
      <alignment textRotation="90" wrapText="1"/>
      <protection hidden="1"/>
    </xf>
    <xf numFmtId="0" fontId="17" fillId="5" borderId="22" xfId="0" applyFont="1" applyFill="1" applyBorder="1" applyAlignment="1" applyProtection="1">
      <alignment textRotation="90" wrapText="1"/>
    </xf>
    <xf numFmtId="0" fontId="1" fillId="0" borderId="24" xfId="0" applyFont="1" applyFill="1" applyBorder="1" applyAlignment="1" applyProtection="1">
      <alignment textRotation="90"/>
      <protection hidden="1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  <protection locked="0"/>
    </xf>
    <xf numFmtId="49" fontId="15" fillId="0" borderId="27" xfId="0" applyNumberFormat="1" applyFont="1" applyFill="1" applyBorder="1" applyAlignment="1" applyProtection="1">
      <alignment horizontal="center"/>
      <protection locked="0"/>
    </xf>
    <xf numFmtId="49" fontId="15" fillId="6" borderId="28" xfId="0" applyNumberFormat="1" applyFont="1" applyFill="1" applyBorder="1" applyProtection="1">
      <protection locked="0"/>
    </xf>
    <xf numFmtId="49" fontId="15" fillId="0" borderId="29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Alignment="1" applyProtection="1">
      <alignment horizontal="center"/>
      <protection locked="0"/>
    </xf>
    <xf numFmtId="49" fontId="15" fillId="0" borderId="29" xfId="0" applyNumberFormat="1" applyFont="1" applyFill="1" applyBorder="1" applyAlignment="1" applyProtection="1">
      <alignment horizontal="center"/>
      <protection hidden="1"/>
    </xf>
    <xf numFmtId="49" fontId="15" fillId="6" borderId="26" xfId="0" applyNumberFormat="1" applyFont="1" applyFill="1" applyBorder="1" applyAlignment="1" applyProtection="1">
      <alignment horizontal="center"/>
      <protection locked="0"/>
    </xf>
    <xf numFmtId="49" fontId="22" fillId="0" borderId="26" xfId="0" applyNumberFormat="1" applyFont="1" applyFill="1" applyBorder="1" applyAlignment="1" applyProtection="1">
      <alignment horizontal="center"/>
      <protection locked="0"/>
    </xf>
    <xf numFmtId="49" fontId="15" fillId="0" borderId="26" xfId="0" applyNumberFormat="1" applyFont="1" applyFill="1" applyBorder="1" applyAlignment="1" applyProtection="1">
      <alignment horizontal="center"/>
      <protection hidden="1"/>
    </xf>
    <xf numFmtId="49" fontId="22" fillId="0" borderId="26" xfId="0" applyNumberFormat="1" applyFont="1" applyFill="1" applyBorder="1" applyAlignment="1" applyProtection="1">
      <alignment horizontal="center"/>
      <protection hidden="1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15" fillId="2" borderId="31" xfId="0" applyNumberFormat="1" applyFont="1" applyFill="1" applyBorder="1" applyAlignment="1" applyProtection="1">
      <alignment horizontal="center"/>
      <protection locked="0"/>
    </xf>
    <xf numFmtId="49" fontId="15" fillId="6" borderId="28" xfId="0" applyNumberFormat="1" applyFont="1" applyFill="1" applyBorder="1" applyAlignment="1" applyProtection="1">
      <alignment horizontal="center"/>
      <protection locked="0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15" fillId="4" borderId="31" xfId="0" applyNumberFormat="1" applyFont="1" applyFill="1" applyBorder="1" applyAlignment="1" applyProtection="1">
      <alignment horizontal="center"/>
      <protection locked="0"/>
    </xf>
    <xf numFmtId="49" fontId="15" fillId="5" borderId="31" xfId="0" applyNumberFormat="1" applyFont="1" applyFill="1" applyBorder="1" applyAlignment="1" applyProtection="1">
      <alignment horizontal="center"/>
      <protection locked="0"/>
    </xf>
    <xf numFmtId="49" fontId="15" fillId="0" borderId="32" xfId="0" applyNumberFormat="1" applyFont="1" applyFill="1" applyBorder="1" applyAlignment="1" applyProtection="1">
      <alignment horizontal="center"/>
      <protection hidden="1"/>
    </xf>
    <xf numFmtId="49" fontId="23" fillId="0" borderId="33" xfId="0" applyNumberFormat="1" applyFont="1" applyFill="1" applyBorder="1" applyAlignment="1" applyProtection="1">
      <protection locked="0"/>
    </xf>
    <xf numFmtId="0" fontId="24" fillId="0" borderId="0" xfId="0" applyFont="1" applyFill="1"/>
    <xf numFmtId="0" fontId="15" fillId="0" borderId="15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6" borderId="13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hidden="1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23" xfId="0" applyFont="1" applyFill="1" applyBorder="1" applyAlignment="1" applyProtection="1">
      <alignment horizontal="center"/>
      <protection hidden="1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hidden="1"/>
    </xf>
    <xf numFmtId="0" fontId="15" fillId="4" borderId="22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hidden="1"/>
    </xf>
    <xf numFmtId="0" fontId="15" fillId="5" borderId="22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hidden="1"/>
    </xf>
    <xf numFmtId="0" fontId="26" fillId="0" borderId="35" xfId="0" applyFont="1" applyFill="1" applyBorder="1" applyAlignment="1" applyProtection="1">
      <alignment horizontal="center"/>
      <protection locked="0"/>
    </xf>
    <xf numFmtId="0" fontId="10" fillId="0" borderId="35" xfId="0" applyFont="1" applyFill="1" applyBorder="1" applyAlignment="1" applyProtection="1">
      <alignment horizontal="center"/>
      <protection locked="0"/>
    </xf>
    <xf numFmtId="0" fontId="15" fillId="7" borderId="1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5" fillId="0" borderId="10" xfId="0" applyFont="1" applyFill="1" applyBorder="1" applyProtection="1">
      <protection locked="0"/>
    </xf>
    <xf numFmtId="0" fontId="15" fillId="0" borderId="37" xfId="0" applyFont="1" applyFill="1" applyBorder="1" applyAlignment="1" applyProtection="1">
      <alignment horizontal="center"/>
      <protection locked="0"/>
    </xf>
    <xf numFmtId="0" fontId="15" fillId="0" borderId="36" xfId="0" applyFont="1" applyFill="1" applyBorder="1" applyProtection="1"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</xdr:row>
      <xdr:rowOff>171450</xdr:rowOff>
    </xdr:from>
    <xdr:to>
      <xdr:col>4</xdr:col>
      <xdr:colOff>180975</xdr:colOff>
      <xdr:row>3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914525" y="2114550"/>
          <a:ext cx="600075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B24"/>
  <sheetViews>
    <sheetView tabSelected="1" topLeftCell="A4" workbookViewId="0">
      <selection activeCell="B20" sqref="B20"/>
    </sheetView>
  </sheetViews>
  <sheetFormatPr defaultRowHeight="14.4"/>
  <cols>
    <col min="1" max="1" width="4.33203125" customWidth="1"/>
    <col min="2" max="2" width="10.109375" customWidth="1"/>
    <col min="4" max="4" width="6.33203125" customWidth="1"/>
    <col min="5" max="5" width="2.6640625" customWidth="1"/>
    <col min="6" max="6" width="4" customWidth="1"/>
    <col min="7" max="15" width="2.6640625" customWidth="1"/>
    <col min="16" max="16" width="3.6640625" customWidth="1"/>
    <col min="17" max="24" width="2.6640625" customWidth="1"/>
    <col min="25" max="25" width="5.109375" bestFit="1" customWidth="1"/>
    <col min="26" max="51" width="2.6640625" customWidth="1"/>
  </cols>
  <sheetData>
    <row r="3" spans="1:54">
      <c r="E3" s="1"/>
      <c r="F3" s="1"/>
      <c r="G3" s="1"/>
      <c r="H3" s="2"/>
      <c r="I3" s="1"/>
      <c r="J3" s="1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1"/>
      <c r="AA3" s="2"/>
      <c r="AB3" s="1"/>
      <c r="AC3" s="2"/>
      <c r="AD3" s="1"/>
      <c r="AE3" s="2"/>
      <c r="AF3" s="1"/>
      <c r="AG3" s="2"/>
      <c r="AH3" s="1"/>
      <c r="AI3" s="1"/>
      <c r="AJ3" s="2"/>
      <c r="AK3" s="1"/>
      <c r="AL3" s="2"/>
      <c r="AM3" s="1"/>
      <c r="AN3" s="2"/>
      <c r="AO3" s="1"/>
      <c r="AP3" s="2"/>
      <c r="AQ3" s="1"/>
      <c r="AR3" s="2"/>
      <c r="AS3" s="1"/>
      <c r="AT3" s="2"/>
      <c r="AU3" s="1"/>
      <c r="AV3" s="2"/>
      <c r="AW3" s="1"/>
      <c r="AX3" s="3"/>
      <c r="AZ3" s="3"/>
    </row>
    <row r="4" spans="1:54" ht="17.399999999999999" thickBot="1">
      <c r="B4" s="4"/>
      <c r="C4" s="5"/>
      <c r="D4" s="6"/>
      <c r="E4" s="7"/>
      <c r="F4" s="8" t="s">
        <v>110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10"/>
      <c r="AZ4" s="10"/>
      <c r="BA4" s="10"/>
    </row>
    <row r="5" spans="1:54" ht="17.399999999999999" thickBot="1">
      <c r="A5" s="11"/>
      <c r="B5" s="4"/>
      <c r="C5" s="5"/>
      <c r="D5" s="6"/>
      <c r="E5" s="12"/>
      <c r="F5" s="13" t="s">
        <v>0</v>
      </c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/>
      <c r="Y5" s="18"/>
      <c r="Z5" s="19"/>
      <c r="AA5" s="20" t="s">
        <v>1</v>
      </c>
      <c r="AB5" s="21"/>
      <c r="AC5" s="22"/>
      <c r="AD5" s="22"/>
      <c r="AE5" s="22"/>
      <c r="AF5" s="22"/>
      <c r="AG5" s="22"/>
      <c r="AH5" s="23"/>
      <c r="AI5" s="22"/>
      <c r="AJ5" s="24" t="s">
        <v>2</v>
      </c>
      <c r="AK5" s="25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6"/>
      <c r="AY5" s="27"/>
      <c r="AZ5" s="10"/>
      <c r="BA5" s="10"/>
    </row>
    <row r="6" spans="1:54">
      <c r="A6" s="28"/>
      <c r="B6" s="29"/>
      <c r="C6" s="29"/>
      <c r="D6" s="10"/>
      <c r="E6" s="30"/>
      <c r="F6" s="31" t="s">
        <v>3</v>
      </c>
      <c r="G6" s="32" t="s">
        <v>4</v>
      </c>
      <c r="H6" s="33"/>
      <c r="I6" s="34"/>
      <c r="J6" s="17" t="s">
        <v>5</v>
      </c>
      <c r="K6" s="35" t="s">
        <v>6</v>
      </c>
      <c r="L6" s="36"/>
      <c r="M6" s="37"/>
      <c r="N6" s="17" t="s">
        <v>7</v>
      </c>
      <c r="O6" s="38" t="s">
        <v>8</v>
      </c>
      <c r="P6" s="17"/>
      <c r="Q6" s="39"/>
      <c r="R6" s="35" t="s">
        <v>9</v>
      </c>
      <c r="S6" s="35"/>
      <c r="T6" s="36"/>
      <c r="U6" s="39" t="s">
        <v>10</v>
      </c>
      <c r="V6" s="40"/>
      <c r="W6" s="39" t="s">
        <v>11</v>
      </c>
      <c r="X6" s="40"/>
      <c r="Y6" s="41"/>
      <c r="Z6" s="42"/>
      <c r="AA6" s="43" t="s">
        <v>12</v>
      </c>
      <c r="AB6" s="44"/>
      <c r="AC6" s="43" t="s">
        <v>5</v>
      </c>
      <c r="AD6" s="44"/>
      <c r="AE6" s="43" t="s">
        <v>13</v>
      </c>
      <c r="AF6" s="44"/>
      <c r="AG6" s="45" t="s">
        <v>14</v>
      </c>
      <c r="AH6" s="46"/>
      <c r="AI6" s="42"/>
      <c r="AJ6" s="47" t="s">
        <v>12</v>
      </c>
      <c r="AK6" s="44"/>
      <c r="AL6" s="47" t="s">
        <v>5</v>
      </c>
      <c r="AM6" s="44"/>
      <c r="AN6" s="47" t="s">
        <v>15</v>
      </c>
      <c r="AO6" s="44"/>
      <c r="AP6" s="47" t="s">
        <v>16</v>
      </c>
      <c r="AQ6" s="44"/>
      <c r="AR6" s="48" t="s">
        <v>17</v>
      </c>
      <c r="AS6" s="49"/>
      <c r="AT6" s="48" t="s">
        <v>18</v>
      </c>
      <c r="AU6" s="49"/>
      <c r="AV6" s="48" t="s">
        <v>19</v>
      </c>
      <c r="AW6" s="49"/>
      <c r="AX6" s="50" t="s">
        <v>20</v>
      </c>
      <c r="AY6" s="51"/>
      <c r="AZ6" s="28"/>
      <c r="BA6" s="28"/>
    </row>
    <row r="7" spans="1:54" ht="15" thickBot="1">
      <c r="A7" s="10"/>
      <c r="B7" s="29" t="s">
        <v>109</v>
      </c>
      <c r="C7" s="29"/>
      <c r="D7" s="52"/>
      <c r="E7" s="138" t="s">
        <v>21</v>
      </c>
      <c r="F7" s="138"/>
      <c r="G7" s="53" t="s">
        <v>22</v>
      </c>
      <c r="H7" s="54"/>
      <c r="I7" s="139" t="s">
        <v>23</v>
      </c>
      <c r="J7" s="139"/>
      <c r="K7" s="140" t="s">
        <v>24</v>
      </c>
      <c r="L7" s="140"/>
      <c r="M7" s="55" t="s">
        <v>25</v>
      </c>
      <c r="N7" s="56"/>
      <c r="O7" s="141" t="s">
        <v>26</v>
      </c>
      <c r="P7" s="141"/>
      <c r="Q7" s="139" t="s">
        <v>27</v>
      </c>
      <c r="R7" s="139"/>
      <c r="S7" s="139"/>
      <c r="T7" s="139"/>
      <c r="U7" s="141" t="s">
        <v>28</v>
      </c>
      <c r="V7" s="141"/>
      <c r="W7" s="137" t="s">
        <v>29</v>
      </c>
      <c r="X7" s="137"/>
      <c r="Y7" s="57"/>
      <c r="Z7" s="58"/>
      <c r="AA7" s="59"/>
      <c r="AB7" s="60"/>
      <c r="AC7" s="59"/>
      <c r="AD7" s="60"/>
      <c r="AE7" s="59"/>
      <c r="AF7" s="60"/>
      <c r="AG7" s="61"/>
      <c r="AH7" s="62"/>
      <c r="AI7" s="58"/>
      <c r="AJ7" s="59"/>
      <c r="AK7" s="60"/>
      <c r="AL7" s="59"/>
      <c r="AM7" s="60" t="s">
        <v>30</v>
      </c>
      <c r="AN7" s="60"/>
      <c r="AO7" s="60"/>
      <c r="AP7" s="60"/>
      <c r="AQ7" s="60"/>
      <c r="AR7" s="60"/>
      <c r="AS7" s="60"/>
      <c r="AT7" s="61"/>
      <c r="AU7" s="61"/>
      <c r="AV7" s="61"/>
      <c r="AW7" s="60"/>
      <c r="AX7" s="63"/>
      <c r="AY7" s="64"/>
      <c r="AZ7" s="10"/>
      <c r="BA7" s="10"/>
    </row>
    <row r="8" spans="1:54" ht="113.25" customHeight="1">
      <c r="A8" s="65" t="s">
        <v>31</v>
      </c>
      <c r="B8" s="66" t="s">
        <v>32</v>
      </c>
      <c r="C8" s="66" t="s">
        <v>33</v>
      </c>
      <c r="D8" s="67" t="s">
        <v>34</v>
      </c>
      <c r="E8" s="68" t="s">
        <v>35</v>
      </c>
      <c r="F8" s="69" t="s">
        <v>36</v>
      </c>
      <c r="G8" s="68" t="s">
        <v>35</v>
      </c>
      <c r="H8" s="70" t="s">
        <v>37</v>
      </c>
      <c r="I8" s="71" t="s">
        <v>38</v>
      </c>
      <c r="J8" s="72" t="s">
        <v>39</v>
      </c>
      <c r="K8" s="68" t="s">
        <v>35</v>
      </c>
      <c r="L8" s="73" t="s">
        <v>40</v>
      </c>
      <c r="M8" s="71" t="s">
        <v>41</v>
      </c>
      <c r="N8" s="74" t="s">
        <v>42</v>
      </c>
      <c r="O8" s="71" t="s">
        <v>43</v>
      </c>
      <c r="P8" s="74" t="s">
        <v>44</v>
      </c>
      <c r="Q8" s="68" t="s">
        <v>45</v>
      </c>
      <c r="R8" s="73" t="s">
        <v>46</v>
      </c>
      <c r="S8" s="68" t="s">
        <v>45</v>
      </c>
      <c r="T8" s="73" t="s">
        <v>47</v>
      </c>
      <c r="U8" s="68" t="s">
        <v>45</v>
      </c>
      <c r="V8" s="73" t="s">
        <v>48</v>
      </c>
      <c r="W8" s="75" t="s">
        <v>49</v>
      </c>
      <c r="X8" s="76" t="s">
        <v>50</v>
      </c>
      <c r="Y8" s="77" t="s">
        <v>51</v>
      </c>
      <c r="Z8" s="78" t="s">
        <v>49</v>
      </c>
      <c r="AA8" s="79" t="s">
        <v>52</v>
      </c>
      <c r="AB8" s="68" t="s">
        <v>53</v>
      </c>
      <c r="AC8" s="73" t="s">
        <v>54</v>
      </c>
      <c r="AD8" s="68" t="s">
        <v>55</v>
      </c>
      <c r="AE8" s="73" t="s">
        <v>56</v>
      </c>
      <c r="AF8" s="80" t="s">
        <v>49</v>
      </c>
      <c r="AG8" s="81" t="s">
        <v>57</v>
      </c>
      <c r="AH8" s="82" t="s">
        <v>58</v>
      </c>
      <c r="AI8" s="80" t="s">
        <v>59</v>
      </c>
      <c r="AJ8" s="73" t="s">
        <v>60</v>
      </c>
      <c r="AK8" s="80" t="s">
        <v>49</v>
      </c>
      <c r="AL8" s="73" t="s">
        <v>61</v>
      </c>
      <c r="AM8" s="75" t="s">
        <v>62</v>
      </c>
      <c r="AN8" s="73" t="s">
        <v>63</v>
      </c>
      <c r="AO8" s="75" t="s">
        <v>64</v>
      </c>
      <c r="AP8" s="73" t="s">
        <v>65</v>
      </c>
      <c r="AQ8" s="75" t="s">
        <v>66</v>
      </c>
      <c r="AR8" s="73" t="s">
        <v>67</v>
      </c>
      <c r="AS8" s="75" t="s">
        <v>68</v>
      </c>
      <c r="AT8" s="73" t="s">
        <v>69</v>
      </c>
      <c r="AU8" s="80" t="s">
        <v>49</v>
      </c>
      <c r="AV8" s="73" t="s">
        <v>70</v>
      </c>
      <c r="AW8" s="80" t="s">
        <v>71</v>
      </c>
      <c r="AX8" s="83" t="s">
        <v>72</v>
      </c>
      <c r="AY8" s="84" t="s">
        <v>73</v>
      </c>
      <c r="AZ8" s="85" t="s">
        <v>74</v>
      </c>
      <c r="BA8" s="86" t="s">
        <v>75</v>
      </c>
    </row>
    <row r="9" spans="1:54" ht="18" thickBot="1">
      <c r="A9" s="135"/>
      <c r="B9" s="87"/>
      <c r="C9" s="87"/>
      <c r="D9" s="88"/>
      <c r="E9" s="89"/>
      <c r="F9" s="90" t="s">
        <v>76</v>
      </c>
      <c r="G9" s="91"/>
      <c r="H9" s="92" t="s">
        <v>76</v>
      </c>
      <c r="I9" s="93"/>
      <c r="J9" s="94" t="s">
        <v>77</v>
      </c>
      <c r="K9" s="93"/>
      <c r="L9" s="95" t="s">
        <v>78</v>
      </c>
      <c r="M9" s="93"/>
      <c r="N9" s="96" t="s">
        <v>77</v>
      </c>
      <c r="O9" s="93"/>
      <c r="P9" s="95" t="s">
        <v>78</v>
      </c>
      <c r="Q9" s="93"/>
      <c r="R9" s="95" t="s">
        <v>79</v>
      </c>
      <c r="S9" s="93"/>
      <c r="T9" s="95" t="s">
        <v>78</v>
      </c>
      <c r="U9" s="93"/>
      <c r="V9" s="95" t="s">
        <v>80</v>
      </c>
      <c r="W9" s="93"/>
      <c r="X9" s="97" t="s">
        <v>81</v>
      </c>
      <c r="Y9" s="98"/>
      <c r="Z9" s="99"/>
      <c r="AA9" s="92" t="s">
        <v>82</v>
      </c>
      <c r="AB9" s="91"/>
      <c r="AC9" s="95" t="s">
        <v>83</v>
      </c>
      <c r="AD9" s="93"/>
      <c r="AE9" s="95" t="s">
        <v>78</v>
      </c>
      <c r="AF9" s="100"/>
      <c r="AG9" s="97" t="s">
        <v>82</v>
      </c>
      <c r="AH9" s="101"/>
      <c r="AI9" s="99"/>
      <c r="AJ9" s="92" t="s">
        <v>84</v>
      </c>
      <c r="AK9" s="91"/>
      <c r="AL9" s="95" t="s">
        <v>85</v>
      </c>
      <c r="AM9" s="93"/>
      <c r="AN9" s="95" t="s">
        <v>86</v>
      </c>
      <c r="AO9" s="93"/>
      <c r="AP9" s="95" t="s">
        <v>78</v>
      </c>
      <c r="AQ9" s="93"/>
      <c r="AR9" s="95" t="s">
        <v>87</v>
      </c>
      <c r="AS9" s="93"/>
      <c r="AT9" s="95" t="s">
        <v>86</v>
      </c>
      <c r="AU9" s="93"/>
      <c r="AV9" s="95" t="s">
        <v>88</v>
      </c>
      <c r="AW9" s="100"/>
      <c r="AX9" s="97" t="s">
        <v>89</v>
      </c>
      <c r="AY9" s="102"/>
      <c r="AZ9" s="103"/>
      <c r="BA9" s="104"/>
    </row>
    <row r="10" spans="1:54">
      <c r="A10" s="136">
        <v>1</v>
      </c>
      <c r="B10" s="63" t="s">
        <v>91</v>
      </c>
      <c r="C10" s="106" t="s">
        <v>92</v>
      </c>
      <c r="D10" s="107"/>
      <c r="E10" s="108">
        <v>21</v>
      </c>
      <c r="F10" s="109">
        <f t="shared" ref="F10:F15" si="0">E10*6</f>
        <v>126</v>
      </c>
      <c r="G10" s="110"/>
      <c r="H10" s="109">
        <f t="shared" ref="H10:H15" si="1">G10*6</f>
        <v>0</v>
      </c>
      <c r="I10" s="111">
        <v>5</v>
      </c>
      <c r="J10" s="112">
        <f t="shared" ref="J10:J15" si="2">IF(I10&lt;=4,I10*3,12+(I10-4)*3*2/3)</f>
        <v>14</v>
      </c>
      <c r="K10" s="110"/>
      <c r="L10" s="109">
        <f t="shared" ref="L10:L15" si="3">K10*3</f>
        <v>0</v>
      </c>
      <c r="M10" s="110"/>
      <c r="N10" s="109">
        <f t="shared" ref="N10:N15" si="4">IF(M10&lt;=4,M10*3,12+(M10-4)*3*2/3)</f>
        <v>0</v>
      </c>
      <c r="O10" s="110">
        <v>10</v>
      </c>
      <c r="P10" s="109">
        <f t="shared" ref="P10:P15" si="5">O10*3</f>
        <v>30</v>
      </c>
      <c r="Q10" s="110">
        <v>5</v>
      </c>
      <c r="R10" s="109">
        <f t="shared" ref="R10:R15" si="6">IF(Q10&gt;10,20,Q10*2)</f>
        <v>10</v>
      </c>
      <c r="S10" s="110">
        <v>16</v>
      </c>
      <c r="T10" s="109">
        <f t="shared" ref="T10:T15" si="7">S10*3</f>
        <v>48</v>
      </c>
      <c r="U10" s="110"/>
      <c r="V10" s="113">
        <f t="shared" ref="V10:V15" si="8">U10</f>
        <v>0</v>
      </c>
      <c r="W10" s="110" t="s">
        <v>90</v>
      </c>
      <c r="X10" s="109">
        <f t="shared" ref="X10:X15" si="9">IF(W10="si",10,0)</f>
        <v>10</v>
      </c>
      <c r="Y10" s="114">
        <f t="shared" ref="Y10:Y13" si="10">F10+H10+J10+L10+N10+P10+R10+T10+V10+X10</f>
        <v>238</v>
      </c>
      <c r="Z10" s="108"/>
      <c r="AA10" s="109">
        <f t="shared" ref="AA10:AA15" si="11">IF(Z10="si",6,0)</f>
        <v>0</v>
      </c>
      <c r="AB10" s="110"/>
      <c r="AC10" s="109">
        <f t="shared" ref="AC10:AC15" si="12">AB10*4</f>
        <v>0</v>
      </c>
      <c r="AD10" s="110"/>
      <c r="AE10" s="109">
        <f t="shared" ref="AE10:AE15" si="13">AD10*3</f>
        <v>0</v>
      </c>
      <c r="AF10" s="110"/>
      <c r="AG10" s="115">
        <f t="shared" ref="AG10:AG15" si="14">IF(AF10="si",6,0)</f>
        <v>0</v>
      </c>
      <c r="AH10" s="116">
        <f>AA10+AC10+AE10+AG10</f>
        <v>0</v>
      </c>
      <c r="AI10" s="108"/>
      <c r="AJ10" s="109">
        <f t="shared" ref="AJ10:AJ15" si="15">AI10*3</f>
        <v>0</v>
      </c>
      <c r="AK10" s="110"/>
      <c r="AL10" s="117">
        <f t="shared" ref="AL10:AL15" si="16">IF(AK10="si",12,0)</f>
        <v>0</v>
      </c>
      <c r="AM10" s="110"/>
      <c r="AN10" s="109">
        <f t="shared" ref="AN10:AN15" si="17">AM10*5</f>
        <v>0</v>
      </c>
      <c r="AO10" s="110"/>
      <c r="AP10" s="109">
        <f t="shared" ref="AP10:AP15" si="18">AO10*3</f>
        <v>0</v>
      </c>
      <c r="AQ10" s="110"/>
      <c r="AR10" s="109">
        <f t="shared" ref="AR10:AR15" si="19">AQ10</f>
        <v>0</v>
      </c>
      <c r="AS10" s="110"/>
      <c r="AT10" s="109">
        <f t="shared" ref="AT10:AT15" si="20">AS10*5</f>
        <v>0</v>
      </c>
      <c r="AU10" s="110"/>
      <c r="AV10" s="109">
        <f t="shared" ref="AV10:AV15" si="21">IF(AU10="si",5,0)</f>
        <v>0</v>
      </c>
      <c r="AW10" s="110">
        <v>3</v>
      </c>
      <c r="AX10" s="117">
        <f t="shared" ref="AX10:AX15" si="22">AW10*1</f>
        <v>3</v>
      </c>
      <c r="AY10" s="118">
        <f t="shared" ref="AY10:AY15" si="23">AJ10+AL10+AX10+IF(AN10+AP10+AR10+AT10+AV10&gt;10,10,AN10+AP10+AR10+AT10+AV10)</f>
        <v>3</v>
      </c>
      <c r="AZ10" s="119">
        <f t="shared" ref="AZ10:AZ15" si="24">Y10+AH10+AY10</f>
        <v>241</v>
      </c>
      <c r="BA10" s="121" t="s">
        <v>93</v>
      </c>
      <c r="BB10" s="1"/>
    </row>
    <row r="11" spans="1:54">
      <c r="A11" s="136">
        <v>2</v>
      </c>
      <c r="B11" s="63" t="s">
        <v>94</v>
      </c>
      <c r="C11" s="106" t="s">
        <v>95</v>
      </c>
      <c r="D11" s="107"/>
      <c r="E11" s="108">
        <v>29</v>
      </c>
      <c r="F11" s="109">
        <f t="shared" si="0"/>
        <v>174</v>
      </c>
      <c r="G11" s="110"/>
      <c r="H11" s="109">
        <f t="shared" si="1"/>
        <v>0</v>
      </c>
      <c r="I11" s="111">
        <v>5</v>
      </c>
      <c r="J11" s="112">
        <f t="shared" si="2"/>
        <v>14</v>
      </c>
      <c r="K11" s="110"/>
      <c r="L11" s="109">
        <f t="shared" si="3"/>
        <v>0</v>
      </c>
      <c r="M11" s="110"/>
      <c r="N11" s="109">
        <f t="shared" si="4"/>
        <v>0</v>
      </c>
      <c r="O11" s="110"/>
      <c r="P11" s="109">
        <f t="shared" si="5"/>
        <v>0</v>
      </c>
      <c r="Q11" s="110">
        <v>5</v>
      </c>
      <c r="R11" s="109">
        <f t="shared" si="6"/>
        <v>10</v>
      </c>
      <c r="S11" s="110">
        <v>18</v>
      </c>
      <c r="T11" s="109">
        <f t="shared" si="7"/>
        <v>54</v>
      </c>
      <c r="U11" s="110"/>
      <c r="V11" s="113">
        <f t="shared" si="8"/>
        <v>0</v>
      </c>
      <c r="W11" s="122"/>
      <c r="X11" s="109">
        <f t="shared" si="9"/>
        <v>0</v>
      </c>
      <c r="Y11" s="114">
        <f t="shared" si="10"/>
        <v>252</v>
      </c>
      <c r="Z11" s="108" t="s">
        <v>90</v>
      </c>
      <c r="AA11" s="109">
        <f t="shared" si="11"/>
        <v>6</v>
      </c>
      <c r="AB11" s="110"/>
      <c r="AC11" s="109">
        <f t="shared" si="12"/>
        <v>0</v>
      </c>
      <c r="AD11" s="110"/>
      <c r="AE11" s="109">
        <f t="shared" si="13"/>
        <v>0</v>
      </c>
      <c r="AF11" s="110"/>
      <c r="AG11" s="115">
        <f t="shared" si="14"/>
        <v>0</v>
      </c>
      <c r="AH11" s="116">
        <v>6</v>
      </c>
      <c r="AI11" s="108"/>
      <c r="AJ11" s="109">
        <f t="shared" si="15"/>
        <v>0</v>
      </c>
      <c r="AK11" s="110" t="s">
        <v>90</v>
      </c>
      <c r="AL11" s="117">
        <f t="shared" si="16"/>
        <v>12</v>
      </c>
      <c r="AM11" s="110"/>
      <c r="AN11" s="109">
        <f t="shared" si="17"/>
        <v>0</v>
      </c>
      <c r="AO11" s="110"/>
      <c r="AP11" s="109">
        <f t="shared" si="18"/>
        <v>0</v>
      </c>
      <c r="AQ11" s="110"/>
      <c r="AR11" s="109">
        <f t="shared" si="19"/>
        <v>0</v>
      </c>
      <c r="AS11" s="110"/>
      <c r="AT11" s="109">
        <f t="shared" si="20"/>
        <v>0</v>
      </c>
      <c r="AU11" s="110"/>
      <c r="AV11" s="109">
        <f t="shared" si="21"/>
        <v>0</v>
      </c>
      <c r="AW11" s="110"/>
      <c r="AX11" s="117">
        <f t="shared" si="22"/>
        <v>0</v>
      </c>
      <c r="AY11" s="118">
        <f t="shared" si="23"/>
        <v>12</v>
      </c>
      <c r="AZ11" s="119">
        <f t="shared" si="24"/>
        <v>270</v>
      </c>
      <c r="BA11" s="120"/>
      <c r="BB11" s="1"/>
    </row>
    <row r="12" spans="1:54">
      <c r="A12" s="136">
        <v>3</v>
      </c>
      <c r="B12" s="63" t="s">
        <v>96</v>
      </c>
      <c r="C12" s="106" t="s">
        <v>97</v>
      </c>
      <c r="D12" s="107"/>
      <c r="E12" s="108">
        <v>24</v>
      </c>
      <c r="F12" s="109">
        <f t="shared" si="0"/>
        <v>144</v>
      </c>
      <c r="G12" s="110"/>
      <c r="H12" s="109">
        <f t="shared" si="1"/>
        <v>0</v>
      </c>
      <c r="I12" s="111">
        <v>8</v>
      </c>
      <c r="J12" s="112">
        <f t="shared" si="2"/>
        <v>20</v>
      </c>
      <c r="K12" s="110"/>
      <c r="L12" s="109">
        <f t="shared" si="3"/>
        <v>0</v>
      </c>
      <c r="M12" s="110"/>
      <c r="N12" s="109">
        <f t="shared" si="4"/>
        <v>0</v>
      </c>
      <c r="O12" s="110"/>
      <c r="P12" s="109">
        <f t="shared" si="5"/>
        <v>0</v>
      </c>
      <c r="Q12" s="110">
        <v>5</v>
      </c>
      <c r="R12" s="109">
        <f t="shared" si="6"/>
        <v>10</v>
      </c>
      <c r="S12" s="110">
        <v>19</v>
      </c>
      <c r="T12" s="109">
        <f t="shared" si="7"/>
        <v>57</v>
      </c>
      <c r="U12" s="110"/>
      <c r="V12" s="113">
        <f t="shared" si="8"/>
        <v>0</v>
      </c>
      <c r="W12" s="110" t="s">
        <v>90</v>
      </c>
      <c r="X12" s="109">
        <f t="shared" si="9"/>
        <v>10</v>
      </c>
      <c r="Y12" s="114">
        <f t="shared" si="10"/>
        <v>241</v>
      </c>
      <c r="Z12" s="108"/>
      <c r="AA12" s="109">
        <f t="shared" si="11"/>
        <v>0</v>
      </c>
      <c r="AB12" s="110"/>
      <c r="AC12" s="109">
        <f t="shared" si="12"/>
        <v>0</v>
      </c>
      <c r="AD12" s="110"/>
      <c r="AE12" s="109">
        <f t="shared" si="13"/>
        <v>0</v>
      </c>
      <c r="AF12" s="110"/>
      <c r="AG12" s="115">
        <f t="shared" si="14"/>
        <v>0</v>
      </c>
      <c r="AH12" s="116">
        <f t="shared" ref="AH12:AH15" si="25">AA12+AC12+AE12+AG12</f>
        <v>0</v>
      </c>
      <c r="AI12" s="108"/>
      <c r="AJ12" s="109">
        <f t="shared" si="15"/>
        <v>0</v>
      </c>
      <c r="AK12" s="110"/>
      <c r="AL12" s="117">
        <f t="shared" si="16"/>
        <v>0</v>
      </c>
      <c r="AM12" s="110"/>
      <c r="AN12" s="109">
        <f t="shared" si="17"/>
        <v>0</v>
      </c>
      <c r="AO12" s="110"/>
      <c r="AP12" s="109">
        <f t="shared" si="18"/>
        <v>0</v>
      </c>
      <c r="AQ12" s="110"/>
      <c r="AR12" s="109">
        <f t="shared" si="19"/>
        <v>0</v>
      </c>
      <c r="AS12" s="110"/>
      <c r="AT12" s="109">
        <f t="shared" si="20"/>
        <v>0</v>
      </c>
      <c r="AU12" s="110"/>
      <c r="AV12" s="109">
        <f t="shared" si="21"/>
        <v>0</v>
      </c>
      <c r="AW12" s="110"/>
      <c r="AX12" s="117">
        <f t="shared" si="22"/>
        <v>0</v>
      </c>
      <c r="AY12" s="118">
        <f t="shared" si="23"/>
        <v>0</v>
      </c>
      <c r="AZ12" s="119">
        <f t="shared" si="24"/>
        <v>241</v>
      </c>
      <c r="BA12" s="120"/>
      <c r="BB12" s="1"/>
    </row>
    <row r="13" spans="1:54">
      <c r="A13" s="136">
        <v>4</v>
      </c>
      <c r="B13" s="63" t="s">
        <v>98</v>
      </c>
      <c r="C13" s="106" t="s">
        <v>99</v>
      </c>
      <c r="D13" s="107"/>
      <c r="E13" s="108">
        <v>20</v>
      </c>
      <c r="F13" s="109">
        <f t="shared" si="0"/>
        <v>120</v>
      </c>
      <c r="G13" s="110"/>
      <c r="H13" s="109">
        <f t="shared" si="1"/>
        <v>0</v>
      </c>
      <c r="I13" s="111">
        <v>8</v>
      </c>
      <c r="J13" s="112">
        <f t="shared" si="2"/>
        <v>20</v>
      </c>
      <c r="K13" s="110"/>
      <c r="L13" s="109">
        <f t="shared" si="3"/>
        <v>0</v>
      </c>
      <c r="M13" s="110"/>
      <c r="N13" s="109">
        <f t="shared" si="4"/>
        <v>0</v>
      </c>
      <c r="O13" s="110"/>
      <c r="P13" s="109">
        <f t="shared" si="5"/>
        <v>0</v>
      </c>
      <c r="Q13" s="110">
        <v>5</v>
      </c>
      <c r="R13" s="109">
        <f t="shared" si="6"/>
        <v>10</v>
      </c>
      <c r="S13" s="110">
        <v>14</v>
      </c>
      <c r="T13" s="109">
        <f t="shared" si="7"/>
        <v>42</v>
      </c>
      <c r="U13" s="110"/>
      <c r="V13" s="113">
        <f t="shared" si="8"/>
        <v>0</v>
      </c>
      <c r="W13" s="110" t="s">
        <v>90</v>
      </c>
      <c r="X13" s="109">
        <f t="shared" si="9"/>
        <v>10</v>
      </c>
      <c r="Y13" s="114">
        <f t="shared" si="10"/>
        <v>202</v>
      </c>
      <c r="Z13" s="108"/>
      <c r="AA13" s="109">
        <f t="shared" si="11"/>
        <v>0</v>
      </c>
      <c r="AB13" s="110"/>
      <c r="AC13" s="109">
        <f t="shared" si="12"/>
        <v>0</v>
      </c>
      <c r="AD13" s="110"/>
      <c r="AE13" s="109">
        <f t="shared" si="13"/>
        <v>0</v>
      </c>
      <c r="AF13" s="110"/>
      <c r="AG13" s="115">
        <f t="shared" si="14"/>
        <v>0</v>
      </c>
      <c r="AH13" s="116">
        <f t="shared" si="25"/>
        <v>0</v>
      </c>
      <c r="AI13" s="108"/>
      <c r="AJ13" s="109">
        <f t="shared" si="15"/>
        <v>0</v>
      </c>
      <c r="AK13" s="110"/>
      <c r="AL13" s="117">
        <f t="shared" si="16"/>
        <v>0</v>
      </c>
      <c r="AM13" s="110"/>
      <c r="AN13" s="109">
        <f t="shared" si="17"/>
        <v>0</v>
      </c>
      <c r="AO13" s="110"/>
      <c r="AP13" s="109">
        <f t="shared" si="18"/>
        <v>0</v>
      </c>
      <c r="AQ13" s="110">
        <v>1</v>
      </c>
      <c r="AR13" s="109">
        <f t="shared" si="19"/>
        <v>1</v>
      </c>
      <c r="AS13" s="110"/>
      <c r="AT13" s="109">
        <f t="shared" si="20"/>
        <v>0</v>
      </c>
      <c r="AU13" s="110"/>
      <c r="AV13" s="109">
        <f t="shared" si="21"/>
        <v>0</v>
      </c>
      <c r="AW13" s="110">
        <v>2</v>
      </c>
      <c r="AX13" s="117">
        <f t="shared" si="22"/>
        <v>2</v>
      </c>
      <c r="AY13" s="118">
        <f t="shared" si="23"/>
        <v>3</v>
      </c>
      <c r="AZ13" s="119">
        <f t="shared" si="24"/>
        <v>205</v>
      </c>
      <c r="BA13" s="120"/>
      <c r="BB13" s="105"/>
    </row>
    <row r="14" spans="1:54">
      <c r="A14" s="136">
        <v>5</v>
      </c>
      <c r="B14" s="63" t="s">
        <v>102</v>
      </c>
      <c r="C14" s="106" t="s">
        <v>103</v>
      </c>
      <c r="D14" s="107"/>
      <c r="E14" s="108">
        <v>5</v>
      </c>
      <c r="F14" s="109">
        <f>E14*6</f>
        <v>30</v>
      </c>
      <c r="G14" s="110">
        <v>1</v>
      </c>
      <c r="H14" s="109">
        <f>G14*6</f>
        <v>6</v>
      </c>
      <c r="I14" s="111">
        <v>7</v>
      </c>
      <c r="J14" s="112">
        <f>IF(I14&lt;=4,I14*3,12+(I14-4)*3*2/3)</f>
        <v>18</v>
      </c>
      <c r="K14" s="110"/>
      <c r="L14" s="109">
        <f>K14*3</f>
        <v>0</v>
      </c>
      <c r="M14" s="110"/>
      <c r="N14" s="109">
        <f>IF(M14&lt;=4,M14*3,12+(M14-4)*3*2/3)</f>
        <v>0</v>
      </c>
      <c r="O14" s="110">
        <v>2</v>
      </c>
      <c r="P14" s="109">
        <f>O14*3</f>
        <v>6</v>
      </c>
      <c r="Q14" s="110">
        <v>4</v>
      </c>
      <c r="R14" s="109">
        <f>IF(Q14&gt;10,20,Q14*2)</f>
        <v>8</v>
      </c>
      <c r="S14" s="110"/>
      <c r="T14" s="109">
        <f>S14*3</f>
        <v>0</v>
      </c>
      <c r="U14" s="110"/>
      <c r="V14" s="113">
        <f>U14</f>
        <v>0</v>
      </c>
      <c r="W14" s="110"/>
      <c r="X14" s="109">
        <f>IF(W14="si",10,0)</f>
        <v>0</v>
      </c>
      <c r="Y14" s="114">
        <f>F14+H14+J14+L14+N14+P14+R14+T14+V14+X14</f>
        <v>68</v>
      </c>
      <c r="Z14" s="108" t="s">
        <v>90</v>
      </c>
      <c r="AA14" s="109">
        <f>IF(Z14="si",6,0)</f>
        <v>6</v>
      </c>
      <c r="AB14" s="110">
        <v>1</v>
      </c>
      <c r="AC14" s="109">
        <f>AB14*4</f>
        <v>4</v>
      </c>
      <c r="AD14" s="110">
        <v>2</v>
      </c>
      <c r="AE14" s="109">
        <f>AD14*3</f>
        <v>6</v>
      </c>
      <c r="AF14" s="110"/>
      <c r="AG14" s="115">
        <f>IF(AF14="si",6,0)</f>
        <v>0</v>
      </c>
      <c r="AH14" s="116">
        <f>AA14+AC14+AE14+AG14</f>
        <v>16</v>
      </c>
      <c r="AI14" s="108"/>
      <c r="AJ14" s="109">
        <f>AI14*3</f>
        <v>0</v>
      </c>
      <c r="AK14" s="110" t="s">
        <v>90</v>
      </c>
      <c r="AL14" s="117">
        <f>IF(AK14="si",12,0)</f>
        <v>12</v>
      </c>
      <c r="AM14" s="110"/>
      <c r="AN14" s="109">
        <f>AM14*5</f>
        <v>0</v>
      </c>
      <c r="AO14" s="110"/>
      <c r="AP14" s="109">
        <f>AO14*3</f>
        <v>0</v>
      </c>
      <c r="AQ14" s="110">
        <v>3</v>
      </c>
      <c r="AR14" s="109">
        <f>AQ14</f>
        <v>3</v>
      </c>
      <c r="AS14" s="110"/>
      <c r="AT14" s="109">
        <f>AS14*5</f>
        <v>0</v>
      </c>
      <c r="AU14" s="110"/>
      <c r="AV14" s="109">
        <f>IF(AU14="si",5,0)</f>
        <v>0</v>
      </c>
      <c r="AW14" s="110">
        <v>1</v>
      </c>
      <c r="AX14" s="117">
        <f>AW14*1</f>
        <v>1</v>
      </c>
      <c r="AY14" s="118">
        <f>AJ14+AL14+AX14+IF(AN14+AP14+AR14+AT14+AV14&gt;10,10,AN14+AP14+AR14+AT14+AV14)</f>
        <v>16</v>
      </c>
      <c r="AZ14" s="119">
        <f>Y14+AH14+AY14</f>
        <v>100</v>
      </c>
      <c r="BA14" s="120"/>
      <c r="BB14" s="105"/>
    </row>
    <row r="15" spans="1:54">
      <c r="A15" s="136">
        <v>6</v>
      </c>
      <c r="B15" s="134" t="s">
        <v>100</v>
      </c>
      <c r="C15" s="106" t="s">
        <v>101</v>
      </c>
      <c r="D15" s="107"/>
      <c r="E15" s="108">
        <v>6</v>
      </c>
      <c r="F15" s="109">
        <f t="shared" si="0"/>
        <v>36</v>
      </c>
      <c r="G15" s="110"/>
      <c r="H15" s="109">
        <f t="shared" si="1"/>
        <v>0</v>
      </c>
      <c r="I15" s="111">
        <v>13</v>
      </c>
      <c r="J15" s="112">
        <f t="shared" si="2"/>
        <v>30</v>
      </c>
      <c r="K15" s="110"/>
      <c r="L15" s="109">
        <f t="shared" si="3"/>
        <v>0</v>
      </c>
      <c r="M15" s="110"/>
      <c r="N15" s="109">
        <f t="shared" si="4"/>
        <v>0</v>
      </c>
      <c r="O15" s="110"/>
      <c r="P15" s="109">
        <f t="shared" si="5"/>
        <v>0</v>
      </c>
      <c r="Q15" s="110">
        <v>5</v>
      </c>
      <c r="R15" s="109">
        <f t="shared" si="6"/>
        <v>10</v>
      </c>
      <c r="S15" s="110">
        <v>1</v>
      </c>
      <c r="T15" s="109">
        <f t="shared" si="7"/>
        <v>3</v>
      </c>
      <c r="U15" s="110"/>
      <c r="V15" s="113">
        <f t="shared" si="8"/>
        <v>0</v>
      </c>
      <c r="W15" s="110"/>
      <c r="X15" s="109">
        <f t="shared" si="9"/>
        <v>0</v>
      </c>
      <c r="Y15" s="114">
        <f>F15+H15+J15+L15+N15+P15+R15+T15+V15+X15</f>
        <v>79</v>
      </c>
      <c r="Z15" s="108"/>
      <c r="AA15" s="109">
        <f t="shared" si="11"/>
        <v>0</v>
      </c>
      <c r="AB15" s="110"/>
      <c r="AC15" s="109">
        <f t="shared" si="12"/>
        <v>0</v>
      </c>
      <c r="AD15" s="110"/>
      <c r="AE15" s="109">
        <f t="shared" si="13"/>
        <v>0</v>
      </c>
      <c r="AF15" s="110"/>
      <c r="AG15" s="115">
        <f t="shared" si="14"/>
        <v>0</v>
      </c>
      <c r="AH15" s="116">
        <f t="shared" si="25"/>
        <v>0</v>
      </c>
      <c r="AI15" s="108"/>
      <c r="AJ15" s="109">
        <f t="shared" si="15"/>
        <v>0</v>
      </c>
      <c r="AK15" s="110" t="s">
        <v>90</v>
      </c>
      <c r="AL15" s="117">
        <f t="shared" si="16"/>
        <v>12</v>
      </c>
      <c r="AM15" s="110"/>
      <c r="AN15" s="109">
        <f t="shared" si="17"/>
        <v>0</v>
      </c>
      <c r="AO15" s="110"/>
      <c r="AP15" s="109">
        <f t="shared" si="18"/>
        <v>0</v>
      </c>
      <c r="AQ15" s="110">
        <v>1</v>
      </c>
      <c r="AR15" s="109">
        <f t="shared" si="19"/>
        <v>1</v>
      </c>
      <c r="AS15" s="110">
        <v>1</v>
      </c>
      <c r="AT15" s="109">
        <f t="shared" si="20"/>
        <v>5</v>
      </c>
      <c r="AU15" s="110"/>
      <c r="AV15" s="109">
        <f t="shared" si="21"/>
        <v>0</v>
      </c>
      <c r="AW15" s="110">
        <v>2</v>
      </c>
      <c r="AX15" s="117">
        <f t="shared" si="22"/>
        <v>2</v>
      </c>
      <c r="AY15" s="118">
        <f t="shared" si="23"/>
        <v>20</v>
      </c>
      <c r="AZ15" s="119">
        <f t="shared" si="24"/>
        <v>99</v>
      </c>
      <c r="BA15" s="120"/>
      <c r="BB15" s="1"/>
    </row>
    <row r="16" spans="1:54">
      <c r="A16" s="123"/>
      <c r="B16" s="124"/>
      <c r="C16" s="124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7"/>
      <c r="BA16" s="128"/>
      <c r="BB16" s="10"/>
    </row>
    <row r="17" spans="1:54" ht="15.6">
      <c r="A17" s="129"/>
      <c r="B17" s="123"/>
      <c r="C17" s="123"/>
      <c r="D17" s="130" t="s">
        <v>104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9"/>
      <c r="AX17" s="9"/>
      <c r="AY17" s="123"/>
      <c r="AZ17" s="123"/>
      <c r="BA17" s="123"/>
      <c r="BB17" s="10"/>
    </row>
    <row r="18" spans="1:54">
      <c r="A18" s="123"/>
      <c r="B18" s="123"/>
      <c r="C18" s="123"/>
      <c r="D18" s="10" t="s">
        <v>105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9"/>
      <c r="AX18" s="9"/>
      <c r="AY18" s="123"/>
      <c r="AZ18" s="123"/>
      <c r="BA18" s="131"/>
      <c r="BB18" s="10"/>
    </row>
    <row r="19" spans="1:54">
      <c r="A19" s="123"/>
      <c r="B19" s="123"/>
      <c r="C19" s="123"/>
      <c r="D19" s="123" t="s">
        <v>106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9"/>
      <c r="AX19" s="9"/>
      <c r="AY19" s="9"/>
      <c r="AZ19" s="9"/>
      <c r="BA19" s="9"/>
      <c r="BB19" s="10"/>
    </row>
    <row r="20" spans="1:54" ht="15.6">
      <c r="A20" s="123"/>
      <c r="B20" s="130" t="s">
        <v>112</v>
      </c>
      <c r="C20" s="130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30" t="s">
        <v>107</v>
      </c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9"/>
      <c r="AX20" s="9"/>
      <c r="AY20" s="9"/>
      <c r="AZ20" s="9"/>
      <c r="BA20" s="9"/>
      <c r="BB20" s="10"/>
    </row>
    <row r="21" spans="1:54" ht="15.6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32" t="s">
        <v>111</v>
      </c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9"/>
      <c r="AX21" s="9"/>
      <c r="AY21" s="9"/>
      <c r="AZ21" s="9"/>
      <c r="BA21" s="9"/>
      <c r="BB21" s="10"/>
    </row>
    <row r="22" spans="1:54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9"/>
      <c r="AX22" s="9"/>
      <c r="AY22" s="9"/>
      <c r="AZ22" s="9"/>
      <c r="BA22" s="9"/>
      <c r="BB22" s="10"/>
    </row>
    <row r="23" spans="1:54">
      <c r="A23" s="10"/>
      <c r="B23" s="10"/>
      <c r="C23" s="10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33" t="s">
        <v>108</v>
      </c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10"/>
    </row>
    <row r="24" spans="1:54">
      <c r="A24" s="10"/>
      <c r="B24" s="10"/>
      <c r="C24" s="10"/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10"/>
    </row>
  </sheetData>
  <mergeCells count="7">
    <mergeCell ref="W7:X7"/>
    <mergeCell ref="E7:F7"/>
    <mergeCell ref="I7:J7"/>
    <mergeCell ref="K7:L7"/>
    <mergeCell ref="O7:P7"/>
    <mergeCell ref="Q7:T7"/>
    <mergeCell ref="U7:V7"/>
  </mergeCells>
  <pageMargins left="0.77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2019-04-19T13:50:44Z</dcterms:modified>
</cp:coreProperties>
</file>