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1" i="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X10"/>
  <c r="AV10"/>
  <c r="AT10"/>
  <c r="AR10"/>
  <c r="AP10"/>
  <c r="AN10"/>
  <c r="AL10"/>
  <c r="AJ10"/>
  <c r="AG10"/>
  <c r="AE10"/>
  <c r="AC10"/>
  <c r="AA10"/>
  <c r="X10"/>
  <c r="V10"/>
  <c r="T10"/>
  <c r="R10"/>
  <c r="P10"/>
  <c r="N10"/>
  <c r="L10"/>
  <c r="J10"/>
  <c r="H10"/>
  <c r="F10"/>
  <c r="AY11" l="1"/>
  <c r="Y10"/>
  <c r="AH11"/>
  <c r="AY10"/>
  <c r="Y11"/>
  <c r="AH10"/>
  <c r="AZ11" l="1"/>
  <c r="AZ10"/>
</calcChain>
</file>

<file path=xl/sharedStrings.xml><?xml version="1.0" encoding="utf-8"?>
<sst xmlns="http://schemas.openxmlformats.org/spreadsheetml/2006/main" count="120" uniqueCount="101">
  <si>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</si>
  <si>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</si>
  <si>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</si>
  <si>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</si>
  <si>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</si>
  <si>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</si>
  <si>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</si>
  <si>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</si>
  <si>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</si>
  <si>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</si>
  <si>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</si>
  <si>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</si>
  <si>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</si>
  <si>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</si>
  <si>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</si>
  <si>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</si>
  <si>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</si>
  <si>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</si>
  <si>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</si>
  <si>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</si>
  <si>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</si>
  <si>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</si>
  <si>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</si>
  <si>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</si>
  <si>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</si>
  <si>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</si>
  <si>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</si>
  <si>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</si>
  <si>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</si>
  <si>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</si>
  <si>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</si>
  <si>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</si>
  <si>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</si>
  <si>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</si>
  <si>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</si>
  <si>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</si>
  <si>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</si>
  <si>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</si>
  <si>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</si>
  <si>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</si>
  <si>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</si>
  <si>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</si>
  <si>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</si>
  <si>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</si>
  <si>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</si>
  <si>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</si>
  <si>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</si>
  <si>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</si>
  <si>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</si>
  <si>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</si>
  <si>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</si>
  <si>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</si>
  <si>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</si>
  <si>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</si>
  <si>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</si>
  <si>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</si>
  <si>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</si>
  <si>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</si>
  <si>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</si>
  <si>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</si>
  <si>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</si>
  <si>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</si>
  <si>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</si>
  <si>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</si>
  <si>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</si>
  <si>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</si>
  <si>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</si>
  <si>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</si>
  <si>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</si>
  <si>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</si>
  <si>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</si>
  <si>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</si>
  <si>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</si>
  <si>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</si>
  <si>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</si>
  <si>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</si>
  <si>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</si>
  <si>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</si>
  <si>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</si>
  <si>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</si>
  <si>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</si>
  <si>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</si>
  <si>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</si>
  <si>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</si>
  <si>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</si>
  <si>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</si>
  <si>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</si>
  <si>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</si>
  <si>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</si>
  <si>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</si>
  <si>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</si>
  <si>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MAROTTA</t>
  </si>
  <si>
    <t>GIUSEPPE</t>
  </si>
  <si>
    <t xml:space="preserve"> </t>
  </si>
  <si>
    <t xml:space="preserve">       </t>
  </si>
  <si>
    <t xml:space="preserve">   IL DIRIGENTE SCOLASTICO</t>
  </si>
  <si>
    <t xml:space="preserve">  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</si>
  <si>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</si>
  <si>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</si>
  <si>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FISICA A020</t>
  </si>
  <si>
    <t>Castellammare di Stabia, 20/04/2019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</si>
</sst>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29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21" fillId="0" borderId="18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0" fillId="0" borderId="0" xfId="0" applyFill="1"/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hidden="1"/>
    </xf>
    <xf numFmtId="0" fontId="0" fillId="0" borderId="23" xfId="0" applyFont="1" applyBorder="1" applyAlignment="1" applyProtection="1">
      <alignment horizontal="left" textRotation="90"/>
    </xf>
    <xf numFmtId="0" fontId="0" fillId="0" borderId="24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 vertical="center" textRotation="90" wrapText="1"/>
    </xf>
    <xf numFmtId="0" fontId="15" fillId="6" borderId="25" xfId="0" applyFont="1" applyFill="1" applyBorder="1" applyAlignment="1" applyProtection="1">
      <alignment textRotation="90" wrapText="1"/>
    </xf>
    <xf numFmtId="0" fontId="17" fillId="0" borderId="25" xfId="0" applyFont="1" applyBorder="1" applyAlignment="1" applyProtection="1">
      <alignment textRotation="90" wrapText="1"/>
    </xf>
    <xf numFmtId="0" fontId="17" fillId="0" borderId="19" xfId="0" applyFont="1" applyBorder="1" applyAlignment="1" applyProtection="1">
      <alignment horizontal="right" vertical="top" textRotation="90" wrapText="1"/>
      <protection hidden="1"/>
    </xf>
    <xf numFmtId="0" fontId="15" fillId="6" borderId="19" xfId="0" applyFont="1" applyFill="1" applyBorder="1" applyAlignment="1" applyProtection="1">
      <alignment horizontal="right" vertical="top" textRotation="90" wrapText="1"/>
    </xf>
    <xf numFmtId="0" fontId="19" fillId="0" borderId="19" xfId="0" applyFont="1" applyBorder="1" applyAlignment="1" applyProtection="1">
      <alignment horizontal="left" vertical="center" textRotation="90" wrapText="1"/>
    </xf>
    <xf numFmtId="0" fontId="17" fillId="0" borderId="19" xfId="0" applyFont="1" applyBorder="1" applyAlignment="1" applyProtection="1">
      <alignment textRotation="90" wrapText="1"/>
      <protection hidden="1"/>
    </xf>
    <xf numFmtId="0" fontId="19" fillId="0" borderId="19" xfId="0" applyFont="1" applyBorder="1" applyAlignment="1" applyProtection="1">
      <alignment horizontal="left" vertical="center" textRotation="90" wrapText="1"/>
      <protection hidden="1"/>
    </xf>
    <xf numFmtId="0" fontId="15" fillId="6" borderId="19" xfId="0" applyFont="1" applyFill="1" applyBorder="1" applyAlignment="1" applyProtection="1">
      <alignment textRotation="90" wrapText="1"/>
    </xf>
    <xf numFmtId="0" fontId="15" fillId="6" borderId="21" xfId="0" applyFont="1" applyFill="1" applyBorder="1" applyAlignment="1" applyProtection="1">
      <alignment textRotation="90" wrapText="1"/>
    </xf>
    <xf numFmtId="0" fontId="17" fillId="0" borderId="25" xfId="0" applyFont="1" applyBorder="1" applyAlignment="1" applyProtection="1">
      <alignment textRotation="90" wrapText="1"/>
      <protection hidden="1"/>
    </xf>
    <xf numFmtId="0" fontId="15" fillId="6" borderId="26" xfId="0" applyFont="1" applyFill="1" applyBorder="1" applyAlignment="1" applyProtection="1">
      <alignment textRotation="90" wrapText="1"/>
    </xf>
    <xf numFmtId="0" fontId="17" fillId="0" borderId="20" xfId="0" applyFont="1" applyBorder="1" applyAlignment="1" applyProtection="1">
      <alignment textRotation="90" wrapText="1"/>
      <protection hidden="1"/>
    </xf>
    <xf numFmtId="0" fontId="17" fillId="4" borderId="11" xfId="0" applyFont="1" applyFill="1" applyBorder="1" applyAlignment="1" applyProtection="1">
      <alignment textRotation="90" wrapText="1"/>
    </xf>
    <xf numFmtId="0" fontId="17" fillId="0" borderId="18" xfId="0" applyFont="1" applyBorder="1" applyAlignment="1" applyProtection="1">
      <alignment textRotation="90" wrapText="1"/>
      <protection hidden="1"/>
    </xf>
    <xf numFmtId="0" fontId="17" fillId="5" borderId="11" xfId="0" applyFont="1" applyFill="1" applyBorder="1" applyAlignment="1" applyProtection="1">
      <alignment textRotation="90" wrapText="1"/>
    </xf>
    <xf numFmtId="0" fontId="1" fillId="0" borderId="27" xfId="0" applyFont="1" applyFill="1" applyBorder="1" applyAlignment="1" applyProtection="1">
      <alignment textRotation="90"/>
      <protection hidden="1"/>
    </xf>
    <xf numFmtId="0" fontId="15" fillId="0" borderId="28" xfId="0" applyFont="1" applyBorder="1" applyAlignment="1" applyProtection="1">
      <alignment horizontal="center"/>
    </xf>
    <xf numFmtId="0" fontId="15" fillId="0" borderId="22" xfId="0" applyFont="1" applyFill="1" applyBorder="1" applyAlignment="1" applyProtection="1">
      <alignment horizontal="center"/>
      <protection locked="0"/>
    </xf>
    <xf numFmtId="49" fontId="15" fillId="0" borderId="22" xfId="0" applyNumberFormat="1" applyFont="1" applyFill="1" applyBorder="1" applyAlignment="1" applyProtection="1">
      <alignment horizontal="center"/>
      <protection locked="0"/>
    </xf>
    <xf numFmtId="49" fontId="15" fillId="6" borderId="22" xfId="0" applyNumberFormat="1" applyFont="1" applyFill="1" applyBorder="1" applyProtection="1">
      <protection locked="0"/>
    </xf>
    <xf numFmtId="49" fontId="15" fillId="6" borderId="22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Fill="1" applyBorder="1" applyAlignment="1" applyProtection="1">
      <alignment horizontal="center"/>
      <protection hidden="1"/>
    </xf>
    <xf numFmtId="49" fontId="22" fillId="0" borderId="22" xfId="0" applyNumberFormat="1" applyFont="1" applyFill="1" applyBorder="1" applyAlignment="1" applyProtection="1">
      <alignment horizontal="center"/>
      <protection locked="0"/>
    </xf>
    <xf numFmtId="49" fontId="22" fillId="0" borderId="22" xfId="0" applyNumberFormat="1" applyFont="1" applyFill="1" applyBorder="1" applyAlignment="1" applyProtection="1">
      <alignment horizontal="center"/>
      <protection hidden="1"/>
    </xf>
    <xf numFmtId="49" fontId="15" fillId="3" borderId="22" xfId="0" applyNumberFormat="1" applyFont="1" applyFill="1" applyBorder="1" applyAlignment="1" applyProtection="1">
      <alignment horizontal="center"/>
      <protection locked="0"/>
    </xf>
    <xf numFmtId="49" fontId="15" fillId="4" borderId="22" xfId="0" applyNumberFormat="1" applyFont="1" applyFill="1" applyBorder="1" applyAlignment="1" applyProtection="1">
      <alignment horizontal="center"/>
      <protection locked="0"/>
    </xf>
    <xf numFmtId="49" fontId="15" fillId="5" borderId="22" xfId="0" applyNumberFormat="1" applyFont="1" applyFill="1" applyBorder="1" applyAlignment="1" applyProtection="1">
      <alignment horizontal="center"/>
      <protection locked="0"/>
    </xf>
    <xf numFmtId="49" fontId="23" fillId="0" borderId="22" xfId="0" applyNumberFormat="1" applyFont="1" applyFill="1" applyBorder="1" applyAlignment="1" applyProtection="1">
      <protection locked="0"/>
    </xf>
    <xf numFmtId="0" fontId="15" fillId="0" borderId="22" xfId="0" applyFont="1" applyFill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6" borderId="22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hidden="1"/>
    </xf>
    <xf numFmtId="0" fontId="15" fillId="3" borderId="22" xfId="0" applyFont="1" applyFill="1" applyBorder="1" applyAlignment="1" applyProtection="1">
      <alignment horizontal="center"/>
      <protection locked="0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/>
      <protection hidden="1"/>
    </xf>
    <xf numFmtId="0" fontId="25" fillId="0" borderId="22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1714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C21"/>
  <sheetViews>
    <sheetView tabSelected="1" workbookViewId="0">
      <selection activeCell="B14" sqref="B14"/>
    </sheetView>
  </sheetViews>
  <sheetFormatPr defaultRowHeight="14.4"/>
  <cols>
    <col min="1" max="1" width="3.5546875" customWidth="1"/>
    <col min="3" max="3" width="7.6640625" customWidth="1"/>
    <col min="4" max="4" width="3.6640625" customWidth="1"/>
    <col min="5" max="6" width="4.44140625" customWidth="1"/>
    <col min="7" max="24" width="3.44140625" customWidth="1"/>
    <col min="25" max="25" width="4.44140625" customWidth="1"/>
    <col min="26" max="33" width="3.5546875" customWidth="1"/>
    <col min="34" max="53" width="4.44140625" customWidth="1"/>
  </cols>
  <sheetData>
    <row r="4" spans="1:55" ht="17.399999999999999" thickBot="1">
      <c r="B4" s="1"/>
      <c r="C4" s="2"/>
      <c r="D4" s="3"/>
      <c r="E4" s="4"/>
      <c r="F4" s="5" t="s">
        <v>98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AA4" s="8"/>
      <c r="AB4" s="8"/>
      <c r="AC4" s="8"/>
      <c r="AD4" s="8"/>
      <c r="AE4" s="8"/>
      <c r="AF4" s="8"/>
      <c r="AG4" s="8"/>
      <c r="AH4" s="6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</row>
    <row r="5" spans="1:55" ht="17.399999999999999" thickBot="1">
      <c r="A5" s="9"/>
      <c r="B5" s="1"/>
      <c r="C5" s="2"/>
      <c r="D5" s="3"/>
      <c r="E5" s="10"/>
      <c r="F5" s="11" t="s">
        <v>0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5"/>
      <c r="Y5" s="16"/>
      <c r="Z5" s="17"/>
      <c r="AA5" s="18" t="s">
        <v>1</v>
      </c>
      <c r="AB5" s="19"/>
      <c r="AC5" s="20"/>
      <c r="AD5" s="20"/>
      <c r="AE5" s="20"/>
      <c r="AF5" s="20"/>
      <c r="AG5" s="20"/>
      <c r="AH5" s="21"/>
      <c r="AI5" s="20"/>
      <c r="AJ5" s="22" t="s">
        <v>2</v>
      </c>
      <c r="AK5" s="23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4"/>
      <c r="AY5" s="25"/>
      <c r="AZ5" s="7"/>
      <c r="BA5" s="7"/>
    </row>
    <row r="6" spans="1:55">
      <c r="A6" s="26"/>
      <c r="B6" s="27"/>
      <c r="C6" s="27"/>
      <c r="D6" s="7"/>
      <c r="E6" s="28"/>
      <c r="F6" s="29" t="s">
        <v>3</v>
      </c>
      <c r="G6" s="30" t="s">
        <v>4</v>
      </c>
      <c r="H6" s="31"/>
      <c r="I6" s="32"/>
      <c r="J6" s="15" t="s">
        <v>5</v>
      </c>
      <c r="K6" s="33" t="s">
        <v>6</v>
      </c>
      <c r="L6" s="34"/>
      <c r="M6" s="35"/>
      <c r="N6" s="15" t="s">
        <v>7</v>
      </c>
      <c r="O6" s="36" t="s">
        <v>8</v>
      </c>
      <c r="P6" s="15"/>
      <c r="Q6" s="37"/>
      <c r="R6" s="33" t="s">
        <v>9</v>
      </c>
      <c r="S6" s="33"/>
      <c r="T6" s="34"/>
      <c r="U6" s="37" t="s">
        <v>10</v>
      </c>
      <c r="V6" s="38"/>
      <c r="W6" s="37" t="s">
        <v>11</v>
      </c>
      <c r="X6" s="38"/>
      <c r="Y6" s="39"/>
      <c r="Z6" s="40"/>
      <c r="AA6" s="41" t="s">
        <v>12</v>
      </c>
      <c r="AB6" s="42"/>
      <c r="AC6" s="41" t="s">
        <v>5</v>
      </c>
      <c r="AD6" s="42"/>
      <c r="AE6" s="41" t="s">
        <v>13</v>
      </c>
      <c r="AF6" s="42"/>
      <c r="AG6" s="43" t="s">
        <v>14</v>
      </c>
      <c r="AH6" s="44"/>
      <c r="AI6" s="40"/>
      <c r="AJ6" s="45" t="s">
        <v>12</v>
      </c>
      <c r="AK6" s="42"/>
      <c r="AL6" s="45" t="s">
        <v>5</v>
      </c>
      <c r="AM6" s="42"/>
      <c r="AN6" s="45" t="s">
        <v>15</v>
      </c>
      <c r="AO6" s="42"/>
      <c r="AP6" s="45" t="s">
        <v>16</v>
      </c>
      <c r="AQ6" s="42"/>
      <c r="AR6" s="46" t="s">
        <v>17</v>
      </c>
      <c r="AS6" s="47"/>
      <c r="AT6" s="46" t="s">
        <v>18</v>
      </c>
      <c r="AU6" s="47"/>
      <c r="AV6" s="46" t="s">
        <v>19</v>
      </c>
      <c r="AW6" s="47"/>
      <c r="AX6" s="48" t="s">
        <v>20</v>
      </c>
      <c r="AY6" s="49"/>
      <c r="AZ6" s="26"/>
      <c r="BA6" s="26"/>
    </row>
    <row r="7" spans="1:55" ht="15" thickBot="1">
      <c r="A7" s="7"/>
      <c r="B7" s="27" t="s">
        <v>99</v>
      </c>
      <c r="C7" s="27"/>
      <c r="D7" s="50"/>
      <c r="E7" s="114" t="s">
        <v>21</v>
      </c>
      <c r="F7" s="114"/>
      <c r="G7" s="51" t="s">
        <v>22</v>
      </c>
      <c r="H7" s="52"/>
      <c r="I7" s="115" t="s">
        <v>23</v>
      </c>
      <c r="J7" s="115"/>
      <c r="K7" s="116" t="s">
        <v>24</v>
      </c>
      <c r="L7" s="116"/>
      <c r="M7" s="53" t="s">
        <v>25</v>
      </c>
      <c r="N7" s="54"/>
      <c r="O7" s="117" t="s">
        <v>26</v>
      </c>
      <c r="P7" s="117"/>
      <c r="Q7" s="115" t="s">
        <v>27</v>
      </c>
      <c r="R7" s="115"/>
      <c r="S7" s="115"/>
      <c r="T7" s="115"/>
      <c r="U7" s="117" t="s">
        <v>28</v>
      </c>
      <c r="V7" s="117"/>
      <c r="W7" s="113" t="s">
        <v>29</v>
      </c>
      <c r="X7" s="113"/>
      <c r="Y7" s="55"/>
      <c r="Z7" s="56"/>
      <c r="AA7" s="57"/>
      <c r="AB7" s="58"/>
      <c r="AC7" s="57"/>
      <c r="AD7" s="58"/>
      <c r="AE7" s="57"/>
      <c r="AF7" s="58"/>
      <c r="AG7" s="59"/>
      <c r="AH7" s="60"/>
      <c r="AI7" s="56"/>
      <c r="AJ7" s="57"/>
      <c r="AK7" s="58"/>
      <c r="AL7" s="57"/>
      <c r="AM7" s="58" t="s">
        <v>30</v>
      </c>
      <c r="AN7" s="58"/>
      <c r="AO7" s="58"/>
      <c r="AP7" s="58"/>
      <c r="AQ7" s="58"/>
      <c r="AR7" s="58"/>
      <c r="AS7" s="58"/>
      <c r="AT7" s="59"/>
      <c r="AU7" s="59"/>
      <c r="AV7" s="59"/>
      <c r="AW7" s="58"/>
      <c r="AX7" s="61"/>
      <c r="AY7" s="62"/>
      <c r="AZ7" s="7"/>
      <c r="BA7" s="7"/>
    </row>
    <row r="8" spans="1:55" ht="72.75" customHeight="1">
      <c r="A8" s="72" t="s">
        <v>31</v>
      </c>
      <c r="B8" s="73" t="s">
        <v>32</v>
      </c>
      <c r="C8" s="73" t="s">
        <v>33</v>
      </c>
      <c r="D8" s="74" t="s">
        <v>34</v>
      </c>
      <c r="E8" s="75" t="s">
        <v>35</v>
      </c>
      <c r="F8" s="76" t="s">
        <v>36</v>
      </c>
      <c r="G8" s="75" t="s">
        <v>35</v>
      </c>
      <c r="H8" s="77" t="s">
        <v>37</v>
      </c>
      <c r="I8" s="78" t="s">
        <v>38</v>
      </c>
      <c r="J8" s="79" t="s">
        <v>39</v>
      </c>
      <c r="K8" s="75" t="s">
        <v>35</v>
      </c>
      <c r="L8" s="80" t="s">
        <v>40</v>
      </c>
      <c r="M8" s="78" t="s">
        <v>41</v>
      </c>
      <c r="N8" s="81" t="s">
        <v>42</v>
      </c>
      <c r="O8" s="78" t="s">
        <v>43</v>
      </c>
      <c r="P8" s="81" t="s">
        <v>44</v>
      </c>
      <c r="Q8" s="75" t="s">
        <v>45</v>
      </c>
      <c r="R8" s="80" t="s">
        <v>46</v>
      </c>
      <c r="S8" s="75" t="s">
        <v>45</v>
      </c>
      <c r="T8" s="80" t="s">
        <v>47</v>
      </c>
      <c r="U8" s="75" t="s">
        <v>45</v>
      </c>
      <c r="V8" s="80" t="s">
        <v>48</v>
      </c>
      <c r="W8" s="82" t="s">
        <v>49</v>
      </c>
      <c r="X8" s="63" t="s">
        <v>50</v>
      </c>
      <c r="Y8" s="64" t="s">
        <v>51</v>
      </c>
      <c r="Z8" s="83" t="s">
        <v>49</v>
      </c>
      <c r="AA8" s="84" t="s">
        <v>52</v>
      </c>
      <c r="AB8" s="75" t="s">
        <v>53</v>
      </c>
      <c r="AC8" s="80" t="s">
        <v>54</v>
      </c>
      <c r="AD8" s="75" t="s">
        <v>55</v>
      </c>
      <c r="AE8" s="80" t="s">
        <v>56</v>
      </c>
      <c r="AF8" s="85" t="s">
        <v>49</v>
      </c>
      <c r="AG8" s="86" t="s">
        <v>57</v>
      </c>
      <c r="AH8" s="87" t="s">
        <v>58</v>
      </c>
      <c r="AI8" s="85" t="s">
        <v>59</v>
      </c>
      <c r="AJ8" s="80" t="s">
        <v>60</v>
      </c>
      <c r="AK8" s="85" t="s">
        <v>49</v>
      </c>
      <c r="AL8" s="80" t="s">
        <v>61</v>
      </c>
      <c r="AM8" s="82" t="s">
        <v>62</v>
      </c>
      <c r="AN8" s="80" t="s">
        <v>63</v>
      </c>
      <c r="AO8" s="82" t="s">
        <v>64</v>
      </c>
      <c r="AP8" s="80" t="s">
        <v>65</v>
      </c>
      <c r="AQ8" s="82" t="s">
        <v>66</v>
      </c>
      <c r="AR8" s="80" t="s">
        <v>67</v>
      </c>
      <c r="AS8" s="82" t="s">
        <v>68</v>
      </c>
      <c r="AT8" s="80" t="s">
        <v>69</v>
      </c>
      <c r="AU8" s="85" t="s">
        <v>49</v>
      </c>
      <c r="AV8" s="80" t="s">
        <v>70</v>
      </c>
      <c r="AW8" s="85" t="s">
        <v>71</v>
      </c>
      <c r="AX8" s="88" t="s">
        <v>72</v>
      </c>
      <c r="AY8" s="89" t="s">
        <v>73</v>
      </c>
      <c r="AZ8" s="90" t="s">
        <v>74</v>
      </c>
      <c r="BA8" s="91" t="s">
        <v>75</v>
      </c>
    </row>
    <row r="9" spans="1:55" ht="17.399999999999999">
      <c r="A9" s="92"/>
      <c r="B9" s="92"/>
      <c r="C9" s="92"/>
      <c r="D9" s="93"/>
      <c r="E9" s="94"/>
      <c r="F9" s="93" t="s">
        <v>76</v>
      </c>
      <c r="G9" s="95"/>
      <c r="H9" s="96" t="s">
        <v>76</v>
      </c>
      <c r="I9" s="95"/>
      <c r="J9" s="97" t="s">
        <v>77</v>
      </c>
      <c r="K9" s="95"/>
      <c r="L9" s="96" t="s">
        <v>78</v>
      </c>
      <c r="M9" s="95"/>
      <c r="N9" s="98" t="s">
        <v>77</v>
      </c>
      <c r="O9" s="95"/>
      <c r="P9" s="96" t="s">
        <v>78</v>
      </c>
      <c r="Q9" s="95"/>
      <c r="R9" s="96" t="s">
        <v>79</v>
      </c>
      <c r="S9" s="95"/>
      <c r="T9" s="96" t="s">
        <v>78</v>
      </c>
      <c r="U9" s="95"/>
      <c r="V9" s="96" t="s">
        <v>80</v>
      </c>
      <c r="W9" s="95"/>
      <c r="X9" s="96" t="s">
        <v>81</v>
      </c>
      <c r="Y9" s="99"/>
      <c r="Z9" s="95"/>
      <c r="AA9" s="96" t="s">
        <v>82</v>
      </c>
      <c r="AB9" s="95"/>
      <c r="AC9" s="96" t="s">
        <v>83</v>
      </c>
      <c r="AD9" s="95"/>
      <c r="AE9" s="96" t="s">
        <v>78</v>
      </c>
      <c r="AF9" s="95"/>
      <c r="AG9" s="96" t="s">
        <v>82</v>
      </c>
      <c r="AH9" s="100"/>
      <c r="AI9" s="95"/>
      <c r="AJ9" s="96" t="s">
        <v>84</v>
      </c>
      <c r="AK9" s="95"/>
      <c r="AL9" s="96" t="s">
        <v>85</v>
      </c>
      <c r="AM9" s="95"/>
      <c r="AN9" s="96" t="s">
        <v>86</v>
      </c>
      <c r="AO9" s="95"/>
      <c r="AP9" s="96" t="s">
        <v>78</v>
      </c>
      <c r="AQ9" s="95"/>
      <c r="AR9" s="96" t="s">
        <v>87</v>
      </c>
      <c r="AS9" s="95"/>
      <c r="AT9" s="96" t="s">
        <v>86</v>
      </c>
      <c r="AU9" s="95"/>
      <c r="AV9" s="96" t="s">
        <v>88</v>
      </c>
      <c r="AW9" s="95"/>
      <c r="AX9" s="96" t="s">
        <v>89</v>
      </c>
      <c r="AY9" s="101"/>
      <c r="AZ9" s="96"/>
      <c r="BA9" s="102"/>
    </row>
    <row r="10" spans="1:55">
      <c r="A10" s="103">
        <v>1</v>
      </c>
      <c r="B10" s="103" t="s">
        <v>91</v>
      </c>
      <c r="C10" s="104" t="s">
        <v>92</v>
      </c>
      <c r="D10" s="105"/>
      <c r="E10" s="106">
        <v>23</v>
      </c>
      <c r="F10" s="107">
        <f t="shared" ref="F10:F11" si="0">E10*6</f>
        <v>138</v>
      </c>
      <c r="G10" s="106"/>
      <c r="H10" s="107">
        <f t="shared" ref="H10:H11" si="1">G10*6</f>
        <v>0</v>
      </c>
      <c r="I10" s="106">
        <v>2</v>
      </c>
      <c r="J10" s="92">
        <f t="shared" ref="J10:J11" si="2">IF(I10&lt;=4,I10*3,12+(I10-4)*3*2/3)</f>
        <v>6</v>
      </c>
      <c r="K10" s="106">
        <v>3</v>
      </c>
      <c r="L10" s="107">
        <f t="shared" ref="L10:L11" si="3">K10*3</f>
        <v>9</v>
      </c>
      <c r="M10" s="106"/>
      <c r="N10" s="107">
        <f t="shared" ref="N10:N11" si="4">IF(M10&lt;=4,M10*3,12+(M10-4)*3*2/3)</f>
        <v>0</v>
      </c>
      <c r="O10" s="106">
        <v>9</v>
      </c>
      <c r="P10" s="107">
        <f t="shared" ref="P10:P11" si="5">O10*3</f>
        <v>27</v>
      </c>
      <c r="Q10" s="106"/>
      <c r="R10" s="107">
        <f t="shared" ref="R10:R11" si="6">IF(Q10&gt;10,20,Q10*2)</f>
        <v>0</v>
      </c>
      <c r="S10" s="106"/>
      <c r="T10" s="107">
        <f t="shared" ref="T10:T11" si="7">S10*3</f>
        <v>0</v>
      </c>
      <c r="U10" s="106"/>
      <c r="V10" s="107">
        <f t="shared" ref="V10:V11" si="8">U10</f>
        <v>0</v>
      </c>
      <c r="W10" s="106"/>
      <c r="X10" s="107">
        <f t="shared" ref="X10:X11" si="9">IF(W10="si",10,0)</f>
        <v>0</v>
      </c>
      <c r="Y10" s="108">
        <f t="shared" ref="Y10:Y11" si="10">F10+H10+J10+L10+N10+P10+R10+T10+V10+X10</f>
        <v>180</v>
      </c>
      <c r="Z10" s="106"/>
      <c r="AA10" s="107">
        <f t="shared" ref="AA10:AA11" si="11">IF(Z10="si",6,0)</f>
        <v>0</v>
      </c>
      <c r="AB10" s="106">
        <v>1</v>
      </c>
      <c r="AC10" s="107">
        <f t="shared" ref="AC10:AC11" si="12">AB10*4</f>
        <v>4</v>
      </c>
      <c r="AD10" s="106"/>
      <c r="AE10" s="107">
        <f t="shared" ref="AE10:AE11" si="13">AD10*3</f>
        <v>0</v>
      </c>
      <c r="AF10" s="106"/>
      <c r="AG10" s="107">
        <f t="shared" ref="AG10:AG11" si="14">IF(AF10="si",6,0)</f>
        <v>0</v>
      </c>
      <c r="AH10" s="109">
        <f t="shared" ref="AH10:AH11" si="15">AA10+AC10+AE10+AG10</f>
        <v>4</v>
      </c>
      <c r="AI10" s="106"/>
      <c r="AJ10" s="107">
        <f t="shared" ref="AJ10:AJ11" si="16">AI10*3</f>
        <v>0</v>
      </c>
      <c r="AK10" s="106" t="s">
        <v>90</v>
      </c>
      <c r="AL10" s="107">
        <f t="shared" ref="AL10:AL11" si="17">IF(AK10="si",12,0)</f>
        <v>12</v>
      </c>
      <c r="AM10" s="106"/>
      <c r="AN10" s="107">
        <f t="shared" ref="AN10:AN11" si="18">AM10*5</f>
        <v>0</v>
      </c>
      <c r="AO10" s="106"/>
      <c r="AP10" s="107">
        <f t="shared" ref="AP10:AP11" si="19">AO10*3</f>
        <v>0</v>
      </c>
      <c r="AQ10" s="106"/>
      <c r="AR10" s="107">
        <f t="shared" ref="AR10:AR11" si="20">AQ10</f>
        <v>0</v>
      </c>
      <c r="AS10" s="106">
        <v>1</v>
      </c>
      <c r="AT10" s="107">
        <f t="shared" ref="AT10:AT11" si="21">AS10*5</f>
        <v>5</v>
      </c>
      <c r="AU10" s="106"/>
      <c r="AV10" s="107">
        <f t="shared" ref="AV10:AV11" si="22">IF(AU10="si",5,0)</f>
        <v>0</v>
      </c>
      <c r="AW10" s="106">
        <v>1</v>
      </c>
      <c r="AX10" s="107">
        <f t="shared" ref="AX10:AX11" si="23">AW10*1</f>
        <v>1</v>
      </c>
      <c r="AY10" s="110">
        <f t="shared" ref="AY10:AY11" si="24">AJ10+AL10+AX10+IF(AN10+AP10+AR10+AT10+AV10&gt;10,10,AN10+AP10+AR10+AT10+AV10)</f>
        <v>18</v>
      </c>
      <c r="AZ10" s="111">
        <f t="shared" ref="AZ10:AZ11" si="25">Y10+AH10+AY10</f>
        <v>202</v>
      </c>
      <c r="BA10" s="112"/>
      <c r="BB10" s="65"/>
      <c r="BC10" s="65"/>
    </row>
    <row r="11" spans="1:55">
      <c r="A11" s="103"/>
      <c r="B11" s="104"/>
      <c r="C11" s="104"/>
      <c r="D11" s="105"/>
      <c r="E11" s="106"/>
      <c r="F11" s="107">
        <f t="shared" si="0"/>
        <v>0</v>
      </c>
      <c r="G11" s="106"/>
      <c r="H11" s="107">
        <f t="shared" si="1"/>
        <v>0</v>
      </c>
      <c r="I11" s="106"/>
      <c r="J11" s="92">
        <f t="shared" si="2"/>
        <v>0</v>
      </c>
      <c r="K11" s="106"/>
      <c r="L11" s="107">
        <f t="shared" si="3"/>
        <v>0</v>
      </c>
      <c r="M11" s="106"/>
      <c r="N11" s="107">
        <f t="shared" si="4"/>
        <v>0</v>
      </c>
      <c r="O11" s="106"/>
      <c r="P11" s="107">
        <f t="shared" si="5"/>
        <v>0</v>
      </c>
      <c r="Q11" s="106"/>
      <c r="R11" s="107">
        <f t="shared" si="6"/>
        <v>0</v>
      </c>
      <c r="S11" s="106"/>
      <c r="T11" s="107">
        <f t="shared" si="7"/>
        <v>0</v>
      </c>
      <c r="U11" s="106"/>
      <c r="V11" s="107">
        <f t="shared" si="8"/>
        <v>0</v>
      </c>
      <c r="W11" s="106"/>
      <c r="X11" s="107">
        <f t="shared" si="9"/>
        <v>0</v>
      </c>
      <c r="Y11" s="108">
        <f t="shared" si="10"/>
        <v>0</v>
      </c>
      <c r="Z11" s="106"/>
      <c r="AA11" s="107">
        <f t="shared" si="11"/>
        <v>0</v>
      </c>
      <c r="AB11" s="106"/>
      <c r="AC11" s="107">
        <f t="shared" si="12"/>
        <v>0</v>
      </c>
      <c r="AD11" s="106"/>
      <c r="AE11" s="107">
        <f t="shared" si="13"/>
        <v>0</v>
      </c>
      <c r="AF11" s="106"/>
      <c r="AG11" s="107">
        <f t="shared" si="14"/>
        <v>0</v>
      </c>
      <c r="AH11" s="109">
        <f t="shared" si="15"/>
        <v>0</v>
      </c>
      <c r="AI11" s="106"/>
      <c r="AJ11" s="107">
        <f t="shared" si="16"/>
        <v>0</v>
      </c>
      <c r="AK11" s="106"/>
      <c r="AL11" s="107">
        <f t="shared" si="17"/>
        <v>0</v>
      </c>
      <c r="AM11" s="106"/>
      <c r="AN11" s="107">
        <f t="shared" si="18"/>
        <v>0</v>
      </c>
      <c r="AO11" s="106"/>
      <c r="AP11" s="107">
        <f t="shared" si="19"/>
        <v>0</v>
      </c>
      <c r="AQ11" s="106"/>
      <c r="AR11" s="107">
        <f t="shared" si="20"/>
        <v>0</v>
      </c>
      <c r="AS11" s="106"/>
      <c r="AT11" s="107">
        <f t="shared" si="21"/>
        <v>0</v>
      </c>
      <c r="AU11" s="106"/>
      <c r="AV11" s="107">
        <f t="shared" si="22"/>
        <v>0</v>
      </c>
      <c r="AW11" s="106"/>
      <c r="AX11" s="107">
        <f t="shared" si="23"/>
        <v>0</v>
      </c>
      <c r="AY11" s="110">
        <f t="shared" si="24"/>
        <v>0</v>
      </c>
      <c r="AZ11" s="111">
        <f t="shared" si="25"/>
        <v>0</v>
      </c>
      <c r="BA11" s="112"/>
      <c r="BB11" s="65"/>
      <c r="BC11" s="65"/>
    </row>
    <row r="12" spans="1:55">
      <c r="A12" s="66"/>
      <c r="B12" s="66"/>
      <c r="C12" s="66"/>
      <c r="D12" s="7" t="s">
        <v>93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"/>
      <c r="AX12" s="6"/>
      <c r="AY12" s="66"/>
      <c r="AZ12" s="66"/>
      <c r="BA12" s="68"/>
      <c r="BB12" s="7"/>
      <c r="BC12" s="7"/>
    </row>
    <row r="13" spans="1:55">
      <c r="A13" s="66"/>
      <c r="B13" s="66"/>
      <c r="C13" s="66"/>
      <c r="D13" s="66" t="s">
        <v>94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"/>
      <c r="AX13" s="6"/>
      <c r="AY13" s="6"/>
      <c r="AZ13" s="6"/>
      <c r="BA13" s="6"/>
      <c r="BB13" s="7"/>
      <c r="BC13" s="7"/>
    </row>
    <row r="14" spans="1:55" ht="15.6">
      <c r="A14" s="66"/>
      <c r="B14" s="67" t="s">
        <v>100</v>
      </c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 t="s">
        <v>95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"/>
      <c r="AX14" s="6"/>
      <c r="AY14" s="6"/>
      <c r="AZ14" s="6"/>
      <c r="BA14" s="6"/>
      <c r="BB14" s="7"/>
      <c r="BC14" s="7"/>
    </row>
    <row r="15" spans="1:55" ht="15.6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9" t="s">
        <v>97</v>
      </c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"/>
      <c r="AX15" s="6"/>
      <c r="AY15" s="6"/>
      <c r="AZ15" s="6"/>
      <c r="BA15" s="6"/>
      <c r="BB15" s="7"/>
      <c r="BC15" s="7"/>
    </row>
    <row r="16" spans="1:5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"/>
      <c r="AX16" s="6"/>
      <c r="AY16" s="6"/>
      <c r="AZ16" s="6"/>
      <c r="BA16" s="6"/>
      <c r="BB16" s="7"/>
      <c r="BC16" s="7"/>
    </row>
    <row r="17" spans="1:55">
      <c r="A17" s="7"/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0" t="s">
        <v>96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7"/>
      <c r="BC17" s="7"/>
    </row>
    <row r="18" spans="1:55">
      <c r="A18" s="7"/>
      <c r="B18" s="7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7"/>
      <c r="BC18" s="7"/>
    </row>
    <row r="19" spans="1:55">
      <c r="A19" s="7"/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7"/>
      <c r="BC19" s="7"/>
    </row>
    <row r="20" spans="1:55">
      <c r="A20" s="7"/>
      <c r="B20" s="7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7"/>
      <c r="BC20" s="7"/>
    </row>
    <row r="21" spans="1:55">
      <c r="E21" s="65"/>
      <c r="F21" s="65"/>
      <c r="G21" s="65"/>
      <c r="H21" s="71"/>
      <c r="I21" s="65"/>
      <c r="J21" s="65"/>
      <c r="K21" s="65"/>
      <c r="L21" s="71"/>
      <c r="M21" s="65"/>
      <c r="N21" s="71"/>
      <c r="O21" s="65"/>
      <c r="P21" s="71"/>
      <c r="Q21" s="65"/>
      <c r="R21" s="71"/>
      <c r="S21" s="65"/>
      <c r="T21" s="71"/>
      <c r="U21" s="65"/>
      <c r="V21" s="71"/>
      <c r="W21" s="65"/>
      <c r="X21" s="71"/>
      <c r="Y21" s="65"/>
      <c r="Z21" s="65"/>
      <c r="AA21" s="71"/>
      <c r="AB21" s="65"/>
      <c r="AC21" s="71"/>
      <c r="AD21" s="65"/>
      <c r="AE21" s="71"/>
      <c r="AF21" s="65"/>
      <c r="AG21" s="71"/>
      <c r="AH21" s="65"/>
      <c r="AI21" s="65"/>
      <c r="AJ21" s="71"/>
      <c r="AK21" s="65"/>
      <c r="AL21" s="71"/>
      <c r="AM21" s="65"/>
      <c r="AN21" s="71"/>
      <c r="AO21" s="65"/>
      <c r="AP21" s="71"/>
      <c r="AQ21" s="65"/>
      <c r="AR21" s="71"/>
      <c r="AS21" s="65"/>
      <c r="AT21" s="71"/>
      <c r="AU21" s="65"/>
      <c r="AV21" s="71"/>
      <c r="AW21" s="65"/>
      <c r="AX21" s="71"/>
      <c r="AY21" s="65"/>
      <c r="AZ21" s="71"/>
      <c r="BA21" s="65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2019-04-19T13:50:31Z</dcterms:modified>
</cp:coreProperties>
</file>